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1"/>
  </bookViews>
  <sheets>
    <sheet name="приложение 5 " sheetId="1" r:id="rId1"/>
    <sheet name="приложение 6" sheetId="2" r:id="rId2"/>
  </sheets>
  <definedNames>
    <definedName name="_xlnm.Print_Titles" localSheetId="0">'приложение 5 '!$8:$12</definedName>
    <definedName name="_xlnm.Print_Area" localSheetId="0">'приложение 5 '!$A$1:$J$160</definedName>
  </definedNames>
  <calcPr calcId="145621"/>
</workbook>
</file>

<file path=xl/calcChain.xml><?xml version="1.0" encoding="utf-8"?>
<calcChain xmlns="http://schemas.openxmlformats.org/spreadsheetml/2006/main">
  <c r="G23" i="1" l="1"/>
  <c r="I23" i="1"/>
  <c r="G26" i="1"/>
  <c r="G124" i="1" l="1"/>
  <c r="G125" i="1"/>
  <c r="G126" i="1"/>
  <c r="G127" i="1"/>
  <c r="G128" i="1"/>
  <c r="G123" i="1"/>
  <c r="H44" i="1"/>
  <c r="G48" i="1"/>
  <c r="I44" i="1"/>
  <c r="G46" i="1"/>
  <c r="G47" i="1"/>
  <c r="H84" i="2" l="1"/>
  <c r="I84" i="2"/>
  <c r="J84" i="2"/>
  <c r="L84" i="2"/>
  <c r="M84" i="2"/>
  <c r="K86" i="2"/>
  <c r="K87" i="2"/>
  <c r="G86" i="2"/>
  <c r="G87" i="2"/>
  <c r="M135" i="2"/>
  <c r="L135" i="2"/>
  <c r="I135" i="2"/>
  <c r="H135" i="2"/>
  <c r="K131" i="2"/>
  <c r="G131" i="2"/>
  <c r="K130" i="2"/>
  <c r="G130" i="2"/>
  <c r="M129" i="2"/>
  <c r="L129" i="2"/>
  <c r="K129" i="2"/>
  <c r="J129" i="2"/>
  <c r="I129" i="2"/>
  <c r="H129" i="2"/>
  <c r="G129" i="2"/>
  <c r="K128" i="2"/>
  <c r="G128" i="2"/>
  <c r="M127" i="2"/>
  <c r="L127" i="2"/>
  <c r="K127" i="2"/>
  <c r="J127" i="2"/>
  <c r="I127" i="2"/>
  <c r="H127" i="2"/>
  <c r="G127" i="2"/>
  <c r="K126" i="2"/>
  <c r="G126" i="2"/>
  <c r="K125" i="2"/>
  <c r="G125" i="2"/>
  <c r="K124" i="2"/>
  <c r="G124" i="2"/>
  <c r="K123" i="2"/>
  <c r="G123" i="2"/>
  <c r="M122" i="2"/>
  <c r="L122" i="2"/>
  <c r="K122" i="2"/>
  <c r="J122" i="2"/>
  <c r="I122" i="2"/>
  <c r="H122" i="2"/>
  <c r="G122" i="2"/>
  <c r="K121" i="2"/>
  <c r="G121" i="2"/>
  <c r="M120" i="2"/>
  <c r="L120" i="2"/>
  <c r="K120" i="2"/>
  <c r="J120" i="2"/>
  <c r="I120" i="2"/>
  <c r="H120" i="2"/>
  <c r="G120" i="2"/>
  <c r="K119" i="2"/>
  <c r="G119" i="2"/>
  <c r="M118" i="2"/>
  <c r="L118" i="2"/>
  <c r="K118" i="2"/>
  <c r="J118" i="2"/>
  <c r="I118" i="2"/>
  <c r="H118" i="2"/>
  <c r="G118" i="2"/>
  <c r="K117" i="2"/>
  <c r="G117" i="2"/>
  <c r="M116" i="2"/>
  <c r="L116" i="2"/>
  <c r="K116" i="2"/>
  <c r="J116" i="2"/>
  <c r="I116" i="2"/>
  <c r="H116" i="2"/>
  <c r="G116" i="2"/>
  <c r="K115" i="2"/>
  <c r="G115" i="2"/>
  <c r="K114" i="2"/>
  <c r="G114" i="2"/>
  <c r="K113" i="2"/>
  <c r="G113" i="2"/>
  <c r="K112" i="2"/>
  <c r="G112" i="2"/>
  <c r="M111" i="2"/>
  <c r="L111" i="2"/>
  <c r="K111" i="2"/>
  <c r="J111" i="2"/>
  <c r="I111" i="2"/>
  <c r="H111" i="2"/>
  <c r="G111" i="2"/>
  <c r="K110" i="2"/>
  <c r="G110" i="2"/>
  <c r="M109" i="2"/>
  <c r="L109" i="2"/>
  <c r="K109" i="2"/>
  <c r="J109" i="2"/>
  <c r="I109" i="2"/>
  <c r="H109" i="2"/>
  <c r="G109" i="2"/>
  <c r="K108" i="2"/>
  <c r="G108" i="2"/>
  <c r="K107" i="2"/>
  <c r="G107" i="2"/>
  <c r="K106" i="2"/>
  <c r="G106" i="2"/>
  <c r="K105" i="2"/>
  <c r="G105" i="2"/>
  <c r="K104" i="2"/>
  <c r="K135" i="2" s="1"/>
  <c r="G104" i="2"/>
  <c r="G135" i="2" s="1"/>
  <c r="K103" i="2"/>
  <c r="G103" i="2"/>
  <c r="M102" i="2"/>
  <c r="L102" i="2"/>
  <c r="K102" i="2"/>
  <c r="J102" i="2"/>
  <c r="I102" i="2"/>
  <c r="H102" i="2"/>
  <c r="G102" i="2"/>
  <c r="K101" i="2"/>
  <c r="G101" i="2"/>
  <c r="M100" i="2"/>
  <c r="L100" i="2"/>
  <c r="K100" i="2"/>
  <c r="J100" i="2"/>
  <c r="I100" i="2"/>
  <c r="H100" i="2"/>
  <c r="G100" i="2"/>
  <c r="K99" i="2"/>
  <c r="G99" i="2"/>
  <c r="G98" i="2" s="1"/>
  <c r="G93" i="2" s="1"/>
  <c r="M98" i="2"/>
  <c r="L98" i="2"/>
  <c r="K98" i="2"/>
  <c r="J98" i="2"/>
  <c r="I98" i="2"/>
  <c r="H98" i="2"/>
  <c r="K97" i="2"/>
  <c r="G97" i="2"/>
  <c r="M96" i="2"/>
  <c r="L96" i="2"/>
  <c r="K96" i="2"/>
  <c r="J96" i="2"/>
  <c r="I96" i="2"/>
  <c r="H96" i="2"/>
  <c r="G96" i="2"/>
  <c r="K95" i="2"/>
  <c r="G95" i="2"/>
  <c r="M94" i="2"/>
  <c r="L94" i="2"/>
  <c r="K94" i="2"/>
  <c r="J94" i="2"/>
  <c r="I94" i="2"/>
  <c r="H94" i="2"/>
  <c r="G94" i="2"/>
  <c r="M93" i="2"/>
  <c r="L93" i="2"/>
  <c r="K93" i="2"/>
  <c r="J93" i="2"/>
  <c r="I93" i="2"/>
  <c r="H93" i="2"/>
  <c r="K92" i="2"/>
  <c r="G92" i="2"/>
  <c r="K91" i="2"/>
  <c r="G91" i="2"/>
  <c r="M90" i="2"/>
  <c r="L90" i="2"/>
  <c r="K90" i="2"/>
  <c r="J90" i="2"/>
  <c r="I90" i="2"/>
  <c r="H90" i="2"/>
  <c r="G90" i="2"/>
  <c r="K89" i="2"/>
  <c r="G89" i="2"/>
  <c r="M88" i="2"/>
  <c r="L88" i="2"/>
  <c r="K88" i="2"/>
  <c r="J88" i="2"/>
  <c r="I88" i="2"/>
  <c r="H88" i="2"/>
  <c r="G88" i="2"/>
  <c r="K85" i="2"/>
  <c r="K84" i="2" s="1"/>
  <c r="G85" i="2"/>
  <c r="K83" i="2"/>
  <c r="G83" i="2"/>
  <c r="K82" i="2"/>
  <c r="G82" i="2"/>
  <c r="M81" i="2"/>
  <c r="L81" i="2"/>
  <c r="K81" i="2"/>
  <c r="J81" i="2"/>
  <c r="I81" i="2"/>
  <c r="H81" i="2"/>
  <c r="G81" i="2"/>
  <c r="K80" i="2"/>
  <c r="G80" i="2"/>
  <c r="M79" i="2"/>
  <c r="M132" i="2" s="1"/>
  <c r="L79" i="2"/>
  <c r="L132" i="2" s="1"/>
  <c r="K79" i="2"/>
  <c r="J79" i="2"/>
  <c r="J132" i="2" s="1"/>
  <c r="I79" i="2"/>
  <c r="I132" i="2" s="1"/>
  <c r="H79" i="2"/>
  <c r="H132" i="2" s="1"/>
  <c r="G79" i="2"/>
  <c r="K75" i="2"/>
  <c r="G75" i="2"/>
  <c r="K74" i="2"/>
  <c r="G74" i="2"/>
  <c r="K73" i="2"/>
  <c r="G73" i="2"/>
  <c r="K72" i="2"/>
  <c r="G72" i="2"/>
  <c r="M71" i="2"/>
  <c r="L71" i="2"/>
  <c r="K71" i="2"/>
  <c r="J71" i="2"/>
  <c r="I71" i="2"/>
  <c r="H71" i="2"/>
  <c r="G71" i="2"/>
  <c r="K70" i="2"/>
  <c r="G70" i="2"/>
  <c r="K69" i="2"/>
  <c r="G69" i="2"/>
  <c r="M68" i="2"/>
  <c r="L68" i="2"/>
  <c r="K68" i="2"/>
  <c r="J68" i="2"/>
  <c r="I68" i="2"/>
  <c r="H68" i="2"/>
  <c r="G68" i="2"/>
  <c r="K67" i="2"/>
  <c r="G67" i="2"/>
  <c r="K66" i="2"/>
  <c r="G66" i="2"/>
  <c r="M65" i="2"/>
  <c r="L65" i="2"/>
  <c r="K65" i="2"/>
  <c r="J65" i="2"/>
  <c r="I65" i="2"/>
  <c r="H65" i="2"/>
  <c r="G65" i="2"/>
  <c r="K64" i="2"/>
  <c r="G64" i="2"/>
  <c r="K63" i="2"/>
  <c r="G63" i="2"/>
  <c r="M62" i="2"/>
  <c r="L62" i="2"/>
  <c r="K62" i="2"/>
  <c r="J62" i="2"/>
  <c r="I62" i="2"/>
  <c r="H62" i="2"/>
  <c r="G62" i="2"/>
  <c r="K61" i="2"/>
  <c r="G61" i="2"/>
  <c r="K60" i="2"/>
  <c r="G60" i="2"/>
  <c r="K59" i="2"/>
  <c r="G59" i="2"/>
  <c r="M58" i="2"/>
  <c r="L58" i="2"/>
  <c r="K58" i="2"/>
  <c r="J58" i="2"/>
  <c r="I58" i="2"/>
  <c r="H58" i="2"/>
  <c r="G58" i="2"/>
  <c r="K57" i="2"/>
  <c r="G57" i="2"/>
  <c r="M56" i="2"/>
  <c r="K56" i="2"/>
  <c r="K54" i="2" s="1"/>
  <c r="K53" i="2" s="1"/>
  <c r="J56" i="2"/>
  <c r="I56" i="2"/>
  <c r="G56" i="2" s="1"/>
  <c r="G54" i="2" s="1"/>
  <c r="G53" i="2" s="1"/>
  <c r="K55" i="2"/>
  <c r="G55" i="2"/>
  <c r="M54" i="2"/>
  <c r="L54" i="2"/>
  <c r="J54" i="2"/>
  <c r="I54" i="2"/>
  <c r="H54" i="2"/>
  <c r="M53" i="2"/>
  <c r="L53" i="2"/>
  <c r="J53" i="2"/>
  <c r="I53" i="2"/>
  <c r="H53" i="2"/>
  <c r="K52" i="2"/>
  <c r="G52" i="2"/>
  <c r="K51" i="2"/>
  <c r="G51" i="2"/>
  <c r="K50" i="2"/>
  <c r="G50" i="2"/>
  <c r="G48" i="2" s="1"/>
  <c r="K49" i="2"/>
  <c r="G49" i="2"/>
  <c r="M48" i="2"/>
  <c r="L48" i="2"/>
  <c r="K48" i="2"/>
  <c r="J48" i="2"/>
  <c r="I48" i="2"/>
  <c r="H48" i="2"/>
  <c r="K47" i="2"/>
  <c r="G47" i="2"/>
  <c r="K46" i="2"/>
  <c r="G46" i="2"/>
  <c r="K45" i="2"/>
  <c r="G45" i="2"/>
  <c r="K44" i="2"/>
  <c r="G44" i="2"/>
  <c r="M43" i="2"/>
  <c r="L43" i="2"/>
  <c r="K43" i="2"/>
  <c r="J43" i="2"/>
  <c r="I43" i="2"/>
  <c r="H43" i="2"/>
  <c r="G43" i="2"/>
  <c r="K42" i="2"/>
  <c r="G42" i="2"/>
  <c r="K41" i="2"/>
  <c r="G41" i="2"/>
  <c r="M40" i="2"/>
  <c r="L40" i="2"/>
  <c r="K40" i="2"/>
  <c r="J40" i="2"/>
  <c r="I40" i="2"/>
  <c r="H40" i="2"/>
  <c r="G40" i="2"/>
  <c r="K39" i="2"/>
  <c r="G39" i="2"/>
  <c r="K38" i="2"/>
  <c r="G38" i="2"/>
  <c r="M37" i="2"/>
  <c r="L37" i="2"/>
  <c r="K37" i="2"/>
  <c r="J37" i="2"/>
  <c r="I37" i="2"/>
  <c r="H37" i="2"/>
  <c r="G37" i="2"/>
  <c r="K36" i="2"/>
  <c r="G36" i="2"/>
  <c r="K35" i="2"/>
  <c r="G35" i="2"/>
  <c r="K34" i="2"/>
  <c r="G34" i="2"/>
  <c r="K33" i="2"/>
  <c r="G33" i="2"/>
  <c r="M32" i="2"/>
  <c r="L32" i="2"/>
  <c r="K32" i="2"/>
  <c r="J32" i="2"/>
  <c r="I32" i="2"/>
  <c r="H32" i="2"/>
  <c r="G32" i="2"/>
  <c r="K31" i="2"/>
  <c r="G31" i="2"/>
  <c r="K30" i="2"/>
  <c r="G30" i="2"/>
  <c r="M29" i="2"/>
  <c r="L29" i="2"/>
  <c r="K29" i="2"/>
  <c r="J29" i="2"/>
  <c r="I29" i="2"/>
  <c r="H29" i="2"/>
  <c r="G29" i="2"/>
  <c r="K28" i="2"/>
  <c r="G28" i="2"/>
  <c r="K27" i="2"/>
  <c r="G27" i="2"/>
  <c r="K26" i="2"/>
  <c r="G26" i="2"/>
  <c r="M25" i="2"/>
  <c r="L25" i="2"/>
  <c r="K25" i="2"/>
  <c r="J25" i="2"/>
  <c r="I25" i="2"/>
  <c r="H25" i="2"/>
  <c r="G25" i="2"/>
  <c r="K24" i="2"/>
  <c r="G24" i="2"/>
  <c r="K23" i="2"/>
  <c r="G23" i="2"/>
  <c r="M22" i="2"/>
  <c r="L22" i="2"/>
  <c r="K22" i="2"/>
  <c r="J22" i="2"/>
  <c r="I22" i="2"/>
  <c r="H22" i="2"/>
  <c r="G22" i="2"/>
  <c r="K21" i="2"/>
  <c r="G21" i="2"/>
  <c r="M20" i="2"/>
  <c r="L20" i="2"/>
  <c r="K20" i="2"/>
  <c r="I20" i="2"/>
  <c r="H20" i="2"/>
  <c r="G20" i="2"/>
  <c r="K19" i="2"/>
  <c r="G19" i="2"/>
  <c r="K18" i="2"/>
  <c r="G18" i="2"/>
  <c r="M17" i="2"/>
  <c r="L17" i="2"/>
  <c r="K17" i="2"/>
  <c r="J17" i="2"/>
  <c r="I17" i="2"/>
  <c r="H17" i="2"/>
  <c r="G17" i="2"/>
  <c r="K16" i="2"/>
  <c r="G16" i="2"/>
  <c r="K15" i="2"/>
  <c r="G15" i="2"/>
  <c r="M14" i="2"/>
  <c r="M76" i="2" s="1"/>
  <c r="L14" i="2"/>
  <c r="L76" i="2" s="1"/>
  <c r="K14" i="2"/>
  <c r="J14" i="2"/>
  <c r="J76" i="2" s="1"/>
  <c r="J133" i="2" s="1"/>
  <c r="I14" i="2"/>
  <c r="I76" i="2" s="1"/>
  <c r="H14" i="2"/>
  <c r="H76" i="2" s="1"/>
  <c r="G14" i="2"/>
  <c r="K132" i="2" l="1"/>
  <c r="K133" i="2" s="1"/>
  <c r="G84" i="2"/>
  <c r="G132" i="2"/>
  <c r="G76" i="2"/>
  <c r="K76" i="2"/>
  <c r="K136" i="2" s="1"/>
  <c r="I133" i="2"/>
  <c r="I136" i="2"/>
  <c r="M136" i="2"/>
  <c r="M133" i="2"/>
  <c r="G133" i="2"/>
  <c r="G136" i="2"/>
  <c r="H136" i="2"/>
  <c r="H133" i="2"/>
  <c r="L136" i="2"/>
  <c r="L133" i="2"/>
  <c r="H107" i="1" l="1"/>
  <c r="G107" i="1"/>
  <c r="H100" i="1" l="1"/>
  <c r="I100" i="1"/>
  <c r="G102" i="1"/>
  <c r="G103" i="1"/>
  <c r="G104" i="1"/>
  <c r="G105" i="1"/>
  <c r="G106" i="1"/>
  <c r="G147" i="1" l="1"/>
  <c r="G146" i="1"/>
  <c r="G58" i="1" l="1"/>
  <c r="G59" i="1"/>
  <c r="I72" i="1" l="1"/>
  <c r="H72" i="1"/>
  <c r="G72" i="1" s="1"/>
  <c r="G73" i="1"/>
  <c r="G74" i="1"/>
  <c r="I84" i="1"/>
  <c r="G84" i="1" s="1"/>
  <c r="G85" i="1"/>
  <c r="I67" i="1" l="1"/>
  <c r="G69" i="1"/>
  <c r="I20" i="1"/>
  <c r="G22" i="1"/>
  <c r="H50" i="1" l="1"/>
  <c r="I50" i="1"/>
  <c r="G54" i="1"/>
  <c r="H27" i="1"/>
  <c r="I27" i="1"/>
  <c r="G28" i="1"/>
  <c r="H162" i="1" l="1"/>
  <c r="I162" i="1"/>
  <c r="H152" i="1"/>
  <c r="I152" i="1"/>
  <c r="G154" i="1"/>
  <c r="G153" i="1"/>
  <c r="H150" i="1"/>
  <c r="I150" i="1"/>
  <c r="G151" i="1"/>
  <c r="G150" i="1" s="1"/>
  <c r="H143" i="1"/>
  <c r="I143" i="1"/>
  <c r="J143" i="1"/>
  <c r="G145" i="1"/>
  <c r="G148" i="1"/>
  <c r="G149" i="1"/>
  <c r="G144" i="1"/>
  <c r="H141" i="1"/>
  <c r="I141" i="1"/>
  <c r="G142" i="1"/>
  <c r="G141" i="1" s="1"/>
  <c r="H139" i="1"/>
  <c r="I139" i="1"/>
  <c r="G140" i="1"/>
  <c r="G139" i="1" s="1"/>
  <c r="H137" i="1"/>
  <c r="I137" i="1"/>
  <c r="J137" i="1"/>
  <c r="G138" i="1"/>
  <c r="G137" i="1" s="1"/>
  <c r="H132" i="1"/>
  <c r="I132" i="1"/>
  <c r="G134" i="1"/>
  <c r="G135" i="1"/>
  <c r="G136" i="1"/>
  <c r="G133" i="1"/>
  <c r="H130" i="1"/>
  <c r="I130" i="1"/>
  <c r="G131" i="1"/>
  <c r="G130" i="1" s="1"/>
  <c r="H120" i="1"/>
  <c r="I120" i="1"/>
  <c r="G121" i="1"/>
  <c r="G120" i="1" s="1"/>
  <c r="H114" i="1"/>
  <c r="I114" i="1"/>
  <c r="H116" i="1"/>
  <c r="I116" i="1"/>
  <c r="H118" i="1"/>
  <c r="I118" i="1"/>
  <c r="G115" i="1"/>
  <c r="G114" i="1" s="1"/>
  <c r="G117" i="1"/>
  <c r="G116" i="1" s="1"/>
  <c r="G119" i="1"/>
  <c r="G118" i="1" s="1"/>
  <c r="H110" i="1"/>
  <c r="I110" i="1"/>
  <c r="G112" i="1"/>
  <c r="G111" i="1"/>
  <c r="I107" i="1"/>
  <c r="G101" i="1"/>
  <c r="G100" i="1" s="1"/>
  <c r="H97" i="1"/>
  <c r="I97" i="1"/>
  <c r="G99" i="1"/>
  <c r="G98" i="1"/>
  <c r="H95" i="1"/>
  <c r="I95" i="1"/>
  <c r="G96" i="1"/>
  <c r="G95" i="1" s="1"/>
  <c r="H87" i="1"/>
  <c r="I87" i="1"/>
  <c r="G89" i="1"/>
  <c r="G90" i="1"/>
  <c r="G91" i="1"/>
  <c r="G88" i="1"/>
  <c r="H81" i="1"/>
  <c r="I81" i="1"/>
  <c r="G82" i="1"/>
  <c r="H78" i="1"/>
  <c r="I78" i="1"/>
  <c r="G80" i="1"/>
  <c r="G79" i="1"/>
  <c r="H75" i="1"/>
  <c r="I75" i="1"/>
  <c r="G77" i="1"/>
  <c r="G76" i="1"/>
  <c r="H67" i="1"/>
  <c r="G70" i="1"/>
  <c r="G71" i="1"/>
  <c r="G68" i="1"/>
  <c r="H63" i="1"/>
  <c r="H62" i="1" s="1"/>
  <c r="G66" i="1"/>
  <c r="G64" i="1"/>
  <c r="H55" i="1"/>
  <c r="I55" i="1"/>
  <c r="G57" i="1"/>
  <c r="G60" i="1"/>
  <c r="G61" i="1"/>
  <c r="G56" i="1"/>
  <c r="G52" i="1"/>
  <c r="G53" i="1"/>
  <c r="G51" i="1"/>
  <c r="G49" i="1"/>
  <c r="G45" i="1"/>
  <c r="H41" i="1"/>
  <c r="I41" i="1"/>
  <c r="G43" i="1"/>
  <c r="G42" i="1"/>
  <c r="H34" i="1"/>
  <c r="I34" i="1"/>
  <c r="G36" i="1"/>
  <c r="G37" i="1"/>
  <c r="G38" i="1"/>
  <c r="G35" i="1"/>
  <c r="H31" i="1"/>
  <c r="I31" i="1"/>
  <c r="G33" i="1"/>
  <c r="G32" i="1"/>
  <c r="G30" i="1"/>
  <c r="G29" i="1"/>
  <c r="H23" i="1"/>
  <c r="G25" i="1"/>
  <c r="G24" i="1"/>
  <c r="H20" i="1"/>
  <c r="G21" i="1"/>
  <c r="G20" i="1" s="1"/>
  <c r="H17" i="1"/>
  <c r="I17" i="1"/>
  <c r="G19" i="1"/>
  <c r="G18" i="1"/>
  <c r="G17" i="1" s="1"/>
  <c r="H14" i="1"/>
  <c r="I14" i="1"/>
  <c r="G16" i="1"/>
  <c r="G15" i="1"/>
  <c r="G75" i="1" l="1"/>
  <c r="G78" i="1"/>
  <c r="H92" i="1"/>
  <c r="G81" i="1"/>
  <c r="G27" i="1"/>
  <c r="G31" i="1"/>
  <c r="G41" i="1"/>
  <c r="G44" i="1"/>
  <c r="G67" i="1"/>
  <c r="G97" i="1"/>
  <c r="G110" i="1"/>
  <c r="G122" i="1"/>
  <c r="G162" i="1"/>
  <c r="G132" i="1"/>
  <c r="G143" i="1"/>
  <c r="G152" i="1"/>
  <c r="G87" i="1"/>
  <c r="I113" i="1"/>
  <c r="G14" i="1"/>
  <c r="G50" i="1"/>
  <c r="H113" i="1"/>
  <c r="G55" i="1"/>
  <c r="G113" i="1"/>
  <c r="G34" i="1"/>
  <c r="H122" i="1"/>
  <c r="I122" i="1"/>
  <c r="I159" i="1" s="1"/>
  <c r="J122" i="1"/>
  <c r="G159" i="1" l="1"/>
  <c r="H163" i="1"/>
  <c r="H159" i="1"/>
  <c r="H160" i="1" s="1"/>
  <c r="J152" i="1"/>
  <c r="J132" i="1" l="1"/>
  <c r="J150" i="1" l="1"/>
  <c r="J141" i="1"/>
  <c r="J139" i="1"/>
  <c r="J130" i="1"/>
  <c r="J110" i="1" l="1"/>
  <c r="J120" i="1"/>
  <c r="J118" i="1"/>
  <c r="J116" i="1"/>
  <c r="J114" i="1"/>
  <c r="J107" i="1"/>
  <c r="J100" i="1"/>
  <c r="J95" i="1"/>
  <c r="J113" i="1" l="1"/>
  <c r="J75" i="1"/>
  <c r="J67" i="1"/>
  <c r="G129" i="1" l="1"/>
  <c r="J97" i="1"/>
  <c r="J87" i="1"/>
  <c r="J81" i="1"/>
  <c r="J78" i="1"/>
  <c r="J65" i="1"/>
  <c r="J63" i="1" s="1"/>
  <c r="J62" i="1" s="1"/>
  <c r="I65" i="1"/>
  <c r="J55" i="1"/>
  <c r="J50" i="1"/>
  <c r="J44" i="1"/>
  <c r="J41" i="1"/>
  <c r="J34" i="1"/>
  <c r="J31" i="1"/>
  <c r="J27" i="1"/>
  <c r="J23" i="1"/>
  <c r="J17" i="1"/>
  <c r="J14" i="1"/>
  <c r="I63" i="1" l="1"/>
  <c r="I62" i="1" s="1"/>
  <c r="I92" i="1" s="1"/>
  <c r="G65" i="1"/>
  <c r="G63" i="1" s="1"/>
  <c r="G62" i="1" s="1"/>
  <c r="G92" i="1" s="1"/>
  <c r="J159" i="1"/>
  <c r="J92" i="1"/>
  <c r="G163" i="1" l="1"/>
  <c r="G160" i="1"/>
  <c r="I163" i="1"/>
  <c r="I160" i="1"/>
  <c r="J160" i="1"/>
</calcChain>
</file>

<file path=xl/sharedStrings.xml><?xml version="1.0" encoding="utf-8"?>
<sst xmlns="http://schemas.openxmlformats.org/spreadsheetml/2006/main" count="1049" uniqueCount="218">
  <si>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</si>
  <si>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</si>
  <si>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</si>
  <si>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</si>
  <si>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</si>
  <si>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</si>
  <si>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</si>
  <si>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</si>
  <si>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</si>
  <si>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</si>
  <si>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</si>
  <si>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</si>
  <si>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</si>
  <si>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</si>
  <si>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</si>
  <si>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</si>
  <si>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</si>
  <si>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</si>
  <si>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</si>
  <si>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</si>
  <si>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</si>
  <si>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</si>
  <si>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</si>
  <si>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</si>
  <si>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</si>
  <si>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</si>
  <si>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</si>
  <si>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</si>
  <si>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</si>
  <si>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</si>
  <si>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</si>
  <si>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</si>
  <si>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</si>
  <si>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</si>
  <si>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</si>
  <si>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</si>
  <si>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</si>
  <si>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</si>
  <si>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</si>
  <si>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</si>
  <si>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</si>
  <si>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4362401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</si>
  <si>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</si>
  <si>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</si>
  <si>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</si>
  <si>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</si>
  <si>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</si>
  <si>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</si>
  <si>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</si>
  <si>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</si>
  <si>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7950117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</si>
  <si>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</si>
  <si>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</si>
  <si>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</si>
  <si>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</si>
  <si>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</si>
  <si>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</si>
  <si>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</si>
  <si>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</si>
  <si>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</si>
  <si>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</si>
  <si>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</si>
  <si>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</si>
  <si>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</si>
  <si>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</si>
  <si>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</si>
  <si>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</si>
  <si>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</si>
  <si>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</si>
  <si>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</si>
  <si>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</si>
  <si>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</si>
  <si>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</si>
  <si>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</si>
  <si>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</si>
  <si>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</si>
  <si>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</si>
  <si>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</si>
  <si>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</si>
  <si>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</si>
  <si>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</si>
  <si>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</si>
  <si>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</si>
  <si>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</si>
  <si>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</si>
  <si>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</si>
  <si>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</si>
  <si>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</si>
  <si>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</si>
  <si>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</si>
  <si>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</si>
  <si>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</si>
  <si>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</si>
  <si>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</si>
  <si>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</si>
  <si>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</si>
  <si>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</si>
  <si>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</si>
  <si>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</si>
  <si>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</si>
  <si>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</si>
  <si>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</si>
  <si>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</si>
  <si>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</si>
  <si>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</si>
  <si>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</si>
  <si>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</si>
  <si>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</si>
  <si>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</si>
  <si>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</si>
  <si>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</si>
  <si>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</si>
  <si>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</si>
  <si>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</si>
  <si>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</si>
  <si>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</si>
  <si>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подпрограмма "Развитие матермально-технической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</si>
  <si>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</si>
  <si>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</si>
  <si>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</si>
  <si>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</si>
  <si>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</si>
  <si>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</si>
  <si>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</si>
  <si>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</si>
  <si>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</si>
  <si>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</si>
  <si>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</si>
  <si>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</si>
  <si>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</si>
  <si>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</si>
  <si>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</si>
  <si>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</si>
  <si>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</si>
  <si>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</si>
  <si>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</si>
  <si>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</si>
  <si>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</si>
  <si>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</si>
  <si>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</si>
  <si>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</si>
  <si>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</si>
  <si>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</si>
  <si>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</si>
  <si>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</si>
  <si>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</si>
  <si>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</si>
  <si>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</si>
  <si>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</si>
  <si>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</si>
  <si>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</si>
  <si>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</si>
  <si>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</si>
  <si>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</si>
  <si>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</si>
  <si>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</si>
  <si>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</si>
  <si>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</si>
  <si>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</si>
  <si>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</si>
  <si>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010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</si>
  <si>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</si>
  <si>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</si>
  <si>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</si>
  <si>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</si>
  <si>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</si>
  <si>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</si>
  <si>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</si>
  <si>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</si>
  <si>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</si>
  <si>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</si>
  <si>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программа "Повышение безопасности дорожного движения в городском округе город Мегион на 2013 год"</t>
  </si>
  <si>
    <t>департамент обоазования и молодежной политики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</si>
  <si>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</si>
  <si>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</si>
  <si>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</si>
  <si>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</si>
  <si>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</si>
  <si>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</si>
  <si>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</si>
  <si>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</si>
  <si>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</si>
  <si>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</si>
  <si>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</si>
  <si>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</si>
  <si>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 xml:space="preserve">Департамент муниципальной собственности 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</si>
  <si>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</si>
  <si>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</si>
  <si>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</si>
  <si>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</si>
  <si>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</si>
  <si>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</si>
  <si>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</si>
  <si>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</si>
  <si>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</si>
  <si>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</si>
  <si>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</si>
  <si>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</si>
  <si>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</si>
  <si>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</si>
  <si>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</si>
  <si>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</si>
  <si>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</si>
  <si>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2014 и 2015 годы</t>
  </si>
  <si>
    <t>Сумма на 2014 год (тыс.рублей)</t>
  </si>
  <si>
    <t>Сумма на 2015 год (тыс.рублей)</t>
  </si>
  <si>
    <t>программы "Профилактика правонарушений в Ханты-Мансийском автономном округе-Югре на 2011-2015 годы", "Профилактика правонарушений на территории городского округа город Мегион на 2014-2015 годы"</t>
  </si>
  <si>
    <t>администрация города (компенсация выпадающих доходоворганизациям, предоставляющим населению услуги ЖКХ)</t>
  </si>
  <si>
    <t>7950133</t>
  </si>
  <si>
    <t>программа"Оказание бесплатной юридтческой помощи на 2013 год"</t>
  </si>
  <si>
    <t xml:space="preserve"> Дума города Мегион </t>
  </si>
  <si>
    <t>контрольно-счетная палата города</t>
  </si>
  <si>
    <t>МКУ "Служба обеспечения"</t>
  </si>
  <si>
    <t>Приложение 5</t>
  </si>
  <si>
    <t>Приложение 6</t>
  </si>
  <si>
    <t>7950120</t>
  </si>
  <si>
    <t>0020400</t>
  </si>
  <si>
    <t>от 05.04.2013 № 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</si>
</sst>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zoomScale="90" zoomScaleNormal="90" workbookViewId="0">
      <selection activeCell="A5" sqref="A5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77" t="s">
        <v>213</v>
      </c>
      <c r="I1" s="77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77" t="s">
        <v>0</v>
      </c>
      <c r="I2" s="77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77" t="s">
        <v>1</v>
      </c>
      <c r="I3" s="77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77" t="s">
        <v>217</v>
      </c>
      <c r="I4" s="77"/>
      <c r="J4" s="77"/>
      <c r="K4" s="77"/>
      <c r="L4" s="77"/>
    </row>
    <row r="6" spans="1:12" s="8" customFormat="1" ht="47.25" customHeight="1" x14ac:dyDescent="0.25">
      <c r="A6" s="78" t="s">
        <v>2</v>
      </c>
      <c r="B6" s="78"/>
      <c r="C6" s="78"/>
      <c r="D6" s="78"/>
      <c r="E6" s="78"/>
      <c r="F6" s="78"/>
      <c r="G6" s="78"/>
      <c r="H6" s="78"/>
    </row>
    <row r="8" spans="1:12" s="11" customFormat="1" ht="15" customHeight="1" x14ac:dyDescent="0.2">
      <c r="A8" s="71" t="s">
        <v>3</v>
      </c>
      <c r="B8" s="48"/>
      <c r="C8" s="71" t="s">
        <v>4</v>
      </c>
      <c r="D8" s="71" t="s">
        <v>5</v>
      </c>
      <c r="E8" s="71" t="s">
        <v>82</v>
      </c>
      <c r="F8" s="71" t="s">
        <v>6</v>
      </c>
      <c r="G8" s="71" t="s">
        <v>7</v>
      </c>
      <c r="H8" s="73" t="s">
        <v>8</v>
      </c>
      <c r="I8" s="74"/>
      <c r="J8" s="75"/>
    </row>
    <row r="9" spans="1:12" s="11" customFormat="1" ht="15" customHeight="1" x14ac:dyDescent="0.2">
      <c r="A9" s="72"/>
      <c r="B9" s="49"/>
      <c r="C9" s="72"/>
      <c r="D9" s="72"/>
      <c r="E9" s="72"/>
      <c r="F9" s="72"/>
      <c r="G9" s="72"/>
      <c r="H9" s="76" t="s">
        <v>9</v>
      </c>
      <c r="I9" s="76" t="s">
        <v>178</v>
      </c>
      <c r="J9" s="76" t="s">
        <v>10</v>
      </c>
    </row>
    <row r="10" spans="1:12" s="11" customFormat="1" ht="15" customHeight="1" x14ac:dyDescent="0.2">
      <c r="A10" s="72"/>
      <c r="B10" s="49"/>
      <c r="C10" s="72"/>
      <c r="D10" s="72"/>
      <c r="E10" s="72"/>
      <c r="F10" s="72"/>
      <c r="G10" s="72"/>
      <c r="H10" s="72"/>
      <c r="I10" s="72"/>
      <c r="J10" s="72"/>
    </row>
    <row r="11" spans="1:12" s="11" customFormat="1" ht="74.25" customHeight="1" x14ac:dyDescent="0.2">
      <c r="A11" s="72"/>
      <c r="B11" s="49" t="s">
        <v>91</v>
      </c>
      <c r="C11" s="72"/>
      <c r="D11" s="72"/>
      <c r="E11" s="72"/>
      <c r="F11" s="72"/>
      <c r="G11" s="72"/>
      <c r="H11" s="72"/>
      <c r="I11" s="72"/>
      <c r="J11" s="72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69" t="s">
        <v>11</v>
      </c>
      <c r="B13" s="69"/>
      <c r="C13" s="70"/>
      <c r="D13" s="70"/>
      <c r="E13" s="70"/>
      <c r="F13" s="70"/>
      <c r="G13" s="70"/>
      <c r="H13" s="70"/>
      <c r="I13" s="70"/>
      <c r="J13" s="70"/>
    </row>
    <row r="14" spans="1:12" ht="80.25" customHeight="1" x14ac:dyDescent="0.25">
      <c r="A14" s="15" t="s">
        <v>135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2.5" customHeight="1" x14ac:dyDescent="0.25">
      <c r="A15" s="17" t="s">
        <v>83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4.75" customHeight="1" x14ac:dyDescent="0.25">
      <c r="A16" s="17" t="s">
        <v>83</v>
      </c>
      <c r="B16" s="17" t="s">
        <v>139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60" customHeight="1" x14ac:dyDescent="0.25">
      <c r="A17" s="19" t="s">
        <v>184</v>
      </c>
      <c r="B17" s="19"/>
      <c r="C17" s="16"/>
      <c r="D17" s="16"/>
      <c r="E17" s="6"/>
      <c r="F17" s="6"/>
      <c r="G17" s="7">
        <f>SUM(G18:G19)</f>
        <v>8433.2999999999993</v>
      </c>
      <c r="H17" s="7">
        <f t="shared" ref="H17:I17" si="1">SUM(H18:H19)</f>
        <v>843.3</v>
      </c>
      <c r="I17" s="7">
        <f t="shared" si="1"/>
        <v>7590</v>
      </c>
      <c r="J17" s="7">
        <f>SUM(J18:J19)</f>
        <v>0</v>
      </c>
    </row>
    <row r="18" spans="1:10" ht="21.75" customHeight="1" x14ac:dyDescent="0.25">
      <c r="A18" s="20" t="s">
        <v>84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84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15.75" x14ac:dyDescent="0.25">
      <c r="A20" s="19" t="s">
        <v>136</v>
      </c>
      <c r="B20" s="19"/>
      <c r="C20" s="16"/>
      <c r="D20" s="16"/>
      <c r="E20" s="6"/>
      <c r="F20" s="6"/>
      <c r="G20" s="7">
        <f>SUM(G21+G22)</f>
        <v>3802.8999999999996</v>
      </c>
      <c r="H20" s="7">
        <f t="shared" ref="H20" si="2">SUM(H21)</f>
        <v>0</v>
      </c>
      <c r="I20" s="7">
        <f>SUM(I21+I22)</f>
        <v>3802.8999999999996</v>
      </c>
      <c r="J20" s="7"/>
    </row>
    <row r="21" spans="1:10" ht="24.75" customHeight="1" x14ac:dyDescent="0.25">
      <c r="A21" s="20" t="s">
        <v>84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1562.8</v>
      </c>
      <c r="H21" s="3"/>
      <c r="I21" s="3">
        <v>1562.8</v>
      </c>
      <c r="J21" s="7"/>
    </row>
    <row r="22" spans="1:10" ht="24.75" customHeight="1" x14ac:dyDescent="0.25">
      <c r="A22" s="20" t="s">
        <v>155</v>
      </c>
      <c r="B22" s="20"/>
      <c r="C22" s="18" t="s">
        <v>48</v>
      </c>
      <c r="D22" s="18" t="s">
        <v>21</v>
      </c>
      <c r="E22" s="2" t="s">
        <v>22</v>
      </c>
      <c r="F22" s="2" t="s">
        <v>23</v>
      </c>
      <c r="G22" s="3">
        <f>SUM(H22:I22)</f>
        <v>2240.1</v>
      </c>
      <c r="H22" s="3"/>
      <c r="I22" s="3">
        <v>2240.1</v>
      </c>
      <c r="J22" s="7"/>
    </row>
    <row r="23" spans="1:10" ht="43.5" x14ac:dyDescent="0.25">
      <c r="A23" s="5" t="s">
        <v>137</v>
      </c>
      <c r="B23" s="5"/>
      <c r="C23" s="22"/>
      <c r="D23" s="22"/>
      <c r="E23" s="22"/>
      <c r="F23" s="22"/>
      <c r="G23" s="7">
        <f>SUM(G24:G26)</f>
        <v>15364</v>
      </c>
      <c r="H23" s="7">
        <f t="shared" ref="H23" si="3">SUM(H24:H25)</f>
        <v>0</v>
      </c>
      <c r="I23" s="7">
        <f>SUM(I24:I26)</f>
        <v>15364</v>
      </c>
      <c r="J23" s="7">
        <f>SUM(J24:J25)</f>
        <v>0</v>
      </c>
    </row>
    <row r="24" spans="1:10" ht="17.25" customHeight="1" x14ac:dyDescent="0.25">
      <c r="A24" s="20" t="s">
        <v>84</v>
      </c>
      <c r="B24" s="20"/>
      <c r="C24" s="2" t="s">
        <v>17</v>
      </c>
      <c r="D24" s="2" t="s">
        <v>21</v>
      </c>
      <c r="E24" s="2" t="s">
        <v>25</v>
      </c>
      <c r="F24" s="2" t="s">
        <v>24</v>
      </c>
      <c r="G24" s="3">
        <f>SUM(H24:I24)</f>
        <v>9637.6</v>
      </c>
      <c r="H24" s="3"/>
      <c r="I24" s="3">
        <v>9637.6</v>
      </c>
      <c r="J24" s="3"/>
    </row>
    <row r="25" spans="1:10" ht="18.75" customHeight="1" x14ac:dyDescent="0.25">
      <c r="A25" s="20" t="s">
        <v>84</v>
      </c>
      <c r="B25" s="20"/>
      <c r="C25" s="2" t="s">
        <v>17</v>
      </c>
      <c r="D25" s="2" t="s">
        <v>21</v>
      </c>
      <c r="E25" s="2" t="s">
        <v>26</v>
      </c>
      <c r="F25" s="2" t="s">
        <v>24</v>
      </c>
      <c r="G25" s="3">
        <f>SUM(H25:I25)</f>
        <v>5700</v>
      </c>
      <c r="H25" s="3"/>
      <c r="I25" s="3">
        <v>5700</v>
      </c>
      <c r="J25" s="3"/>
    </row>
    <row r="26" spans="1:10" ht="18.75" customHeight="1" x14ac:dyDescent="0.25">
      <c r="A26" s="20" t="s">
        <v>84</v>
      </c>
      <c r="B26" s="20"/>
      <c r="C26" s="2" t="s">
        <v>17</v>
      </c>
      <c r="D26" s="2" t="s">
        <v>22</v>
      </c>
      <c r="E26" s="2" t="s">
        <v>59</v>
      </c>
      <c r="F26" s="2" t="s">
        <v>216</v>
      </c>
      <c r="G26" s="3">
        <f>SUM(H26:I26)</f>
        <v>26.4</v>
      </c>
      <c r="H26" s="3"/>
      <c r="I26" s="3">
        <v>26.4</v>
      </c>
      <c r="J26" s="3"/>
    </row>
    <row r="27" spans="1:10" ht="61.5" customHeight="1" x14ac:dyDescent="0.25">
      <c r="A27" s="5" t="s">
        <v>138</v>
      </c>
      <c r="B27" s="5"/>
      <c r="C27" s="6"/>
      <c r="D27" s="6"/>
      <c r="E27" s="6"/>
      <c r="F27" s="6"/>
      <c r="G27" s="7">
        <f>SUM(G28:G30)</f>
        <v>58990.6</v>
      </c>
      <c r="H27" s="7">
        <f t="shared" ref="H27:I27" si="4">SUM(H28:H30)</f>
        <v>6842.1</v>
      </c>
      <c r="I27" s="7">
        <f t="shared" si="4"/>
        <v>52148.5</v>
      </c>
      <c r="J27" s="7">
        <f>SUM(J29:J30)</f>
        <v>0</v>
      </c>
    </row>
    <row r="28" spans="1:10" ht="21" customHeight="1" x14ac:dyDescent="0.25">
      <c r="A28" s="1" t="s">
        <v>84</v>
      </c>
      <c r="B28" s="5"/>
      <c r="C28" s="2" t="s">
        <v>17</v>
      </c>
      <c r="D28" s="2" t="s">
        <v>21</v>
      </c>
      <c r="E28" s="2" t="s">
        <v>52</v>
      </c>
      <c r="F28" s="2" t="s">
        <v>201</v>
      </c>
      <c r="G28" s="3">
        <f>SUM(H28:I28)</f>
        <v>5000</v>
      </c>
      <c r="H28" s="3">
        <v>5000</v>
      </c>
      <c r="I28" s="3"/>
      <c r="J28" s="7"/>
    </row>
    <row r="29" spans="1:10" ht="21" customHeight="1" x14ac:dyDescent="0.25">
      <c r="A29" s="1" t="s">
        <v>85</v>
      </c>
      <c r="B29" s="1"/>
      <c r="C29" s="23" t="s">
        <v>17</v>
      </c>
      <c r="D29" s="23" t="s">
        <v>21</v>
      </c>
      <c r="E29" s="23" t="s">
        <v>14</v>
      </c>
      <c r="F29" s="24">
        <v>5226105</v>
      </c>
      <c r="G29" s="25">
        <f>SUM(H29:I29)</f>
        <v>52148.5</v>
      </c>
      <c r="H29" s="25"/>
      <c r="I29" s="25">
        <v>52148.5</v>
      </c>
      <c r="J29" s="25"/>
    </row>
    <row r="30" spans="1:10" ht="21" customHeight="1" x14ac:dyDescent="0.25">
      <c r="A30" s="1" t="s">
        <v>85</v>
      </c>
      <c r="B30" s="1" t="s">
        <v>102</v>
      </c>
      <c r="C30" s="23" t="s">
        <v>17</v>
      </c>
      <c r="D30" s="23" t="s">
        <v>21</v>
      </c>
      <c r="E30" s="23" t="s">
        <v>14</v>
      </c>
      <c r="F30" s="24">
        <v>7950105</v>
      </c>
      <c r="G30" s="25">
        <f>SUM(H30:I30)</f>
        <v>1842.1</v>
      </c>
      <c r="H30" s="25">
        <v>1842.1</v>
      </c>
      <c r="I30" s="25"/>
      <c r="J30" s="25"/>
    </row>
    <row r="31" spans="1:10" ht="74.25" customHeight="1" x14ac:dyDescent="0.25">
      <c r="A31" s="5" t="s">
        <v>144</v>
      </c>
      <c r="B31" s="5"/>
      <c r="C31" s="6"/>
      <c r="D31" s="6"/>
      <c r="E31" s="6"/>
      <c r="F31" s="6"/>
      <c r="G31" s="7">
        <f>SUM(G32:G33)</f>
        <v>3364.2</v>
      </c>
      <c r="H31" s="7">
        <f t="shared" ref="H31:I31" si="5">SUM(H32:H33)</f>
        <v>300</v>
      </c>
      <c r="I31" s="7">
        <f t="shared" si="5"/>
        <v>3064.2</v>
      </c>
      <c r="J31" s="7">
        <f>SUM(J32:J33)</f>
        <v>0</v>
      </c>
    </row>
    <row r="32" spans="1:10" ht="21.75" customHeight="1" x14ac:dyDescent="0.25">
      <c r="A32" s="20" t="s">
        <v>84</v>
      </c>
      <c r="B32" s="20"/>
      <c r="C32" s="2" t="s">
        <v>17</v>
      </c>
      <c r="D32" s="2" t="s">
        <v>21</v>
      </c>
      <c r="E32" s="2" t="s">
        <v>26</v>
      </c>
      <c r="F32" s="2" t="s">
        <v>27</v>
      </c>
      <c r="G32" s="3">
        <f>SUM(H32:I32)</f>
        <v>3064.2</v>
      </c>
      <c r="H32" s="3"/>
      <c r="I32" s="3">
        <v>3064.2</v>
      </c>
      <c r="J32" s="3"/>
    </row>
    <row r="33" spans="1:10" ht="21.75" customHeight="1" x14ac:dyDescent="0.25">
      <c r="A33" s="20" t="s">
        <v>84</v>
      </c>
      <c r="B33" s="20" t="s">
        <v>98</v>
      </c>
      <c r="C33" s="2" t="s">
        <v>17</v>
      </c>
      <c r="D33" s="2" t="s">
        <v>21</v>
      </c>
      <c r="E33" s="2" t="s">
        <v>26</v>
      </c>
      <c r="F33" s="2" t="s">
        <v>28</v>
      </c>
      <c r="G33" s="3">
        <f>SUM(H33:I33)</f>
        <v>300</v>
      </c>
      <c r="H33" s="3">
        <v>300</v>
      </c>
      <c r="I33" s="3"/>
      <c r="J33" s="3"/>
    </row>
    <row r="34" spans="1:10" ht="100.5" customHeight="1" x14ac:dyDescent="0.25">
      <c r="A34" s="5" t="s">
        <v>145</v>
      </c>
      <c r="B34" s="5"/>
      <c r="C34" s="6"/>
      <c r="D34" s="6"/>
      <c r="E34" s="6"/>
      <c r="F34" s="6"/>
      <c r="G34" s="7">
        <f>SUM(G35:G38)</f>
        <v>274530.40000000002</v>
      </c>
      <c r="H34" s="7">
        <f t="shared" ref="H34:I34" si="6">SUM(H35:H38)</f>
        <v>49129.8</v>
      </c>
      <c r="I34" s="7">
        <f t="shared" si="6"/>
        <v>225400.6</v>
      </c>
      <c r="J34" s="7">
        <f>SUM(J35:J38)</f>
        <v>0</v>
      </c>
    </row>
    <row r="35" spans="1:10" ht="33" customHeight="1" x14ac:dyDescent="0.25">
      <c r="A35" s="1" t="s">
        <v>86</v>
      </c>
      <c r="B35" s="1"/>
      <c r="C35" s="2" t="s">
        <v>17</v>
      </c>
      <c r="D35" s="2" t="s">
        <v>21</v>
      </c>
      <c r="E35" s="2" t="s">
        <v>26</v>
      </c>
      <c r="F35" s="2" t="s">
        <v>29</v>
      </c>
      <c r="G35" s="3">
        <f>SUM(H35:I35)</f>
        <v>3601.1</v>
      </c>
      <c r="H35" s="3"/>
      <c r="I35" s="3">
        <v>3601.1</v>
      </c>
      <c r="J35" s="3"/>
    </row>
    <row r="36" spans="1:10" ht="21" customHeight="1" x14ac:dyDescent="0.25">
      <c r="A36" s="20" t="s">
        <v>84</v>
      </c>
      <c r="B36" s="20" t="s">
        <v>103</v>
      </c>
      <c r="C36" s="2" t="s">
        <v>17</v>
      </c>
      <c r="D36" s="2" t="s">
        <v>21</v>
      </c>
      <c r="E36" s="2" t="s">
        <v>26</v>
      </c>
      <c r="F36" s="2" t="s">
        <v>202</v>
      </c>
      <c r="G36" s="3">
        <f t="shared" ref="G36:G38" si="7">SUM(H36:I36)</f>
        <v>5937.8</v>
      </c>
      <c r="H36" s="3">
        <v>5937.8</v>
      </c>
      <c r="I36" s="3"/>
      <c r="J36" s="3"/>
    </row>
    <row r="37" spans="1:10" ht="30" x14ac:dyDescent="0.25">
      <c r="A37" s="1" t="s">
        <v>87</v>
      </c>
      <c r="B37" s="1"/>
      <c r="C37" s="2" t="s">
        <v>12</v>
      </c>
      <c r="D37" s="2" t="s">
        <v>25</v>
      </c>
      <c r="E37" s="2" t="s">
        <v>22</v>
      </c>
      <c r="F37" s="2" t="s">
        <v>31</v>
      </c>
      <c r="G37" s="3">
        <f t="shared" si="7"/>
        <v>221799.5</v>
      </c>
      <c r="H37" s="3"/>
      <c r="I37" s="3">
        <v>221799.5</v>
      </c>
      <c r="J37" s="3"/>
    </row>
    <row r="38" spans="1:10" ht="25.5" customHeight="1" x14ac:dyDescent="0.25">
      <c r="A38" s="1" t="s">
        <v>83</v>
      </c>
      <c r="B38" s="1" t="s">
        <v>100</v>
      </c>
      <c r="C38" s="2" t="s">
        <v>12</v>
      </c>
      <c r="D38" s="2" t="s">
        <v>25</v>
      </c>
      <c r="E38" s="2" t="s">
        <v>22</v>
      </c>
      <c r="F38" s="2" t="s">
        <v>32</v>
      </c>
      <c r="G38" s="3">
        <f t="shared" si="7"/>
        <v>43192</v>
      </c>
      <c r="H38" s="3">
        <v>43192</v>
      </c>
      <c r="I38" s="3"/>
      <c r="J38" s="3"/>
    </row>
    <row r="39" spans="1:10" ht="25.5" hidden="1" customHeight="1" x14ac:dyDescent="0.25">
      <c r="A39" s="5"/>
      <c r="B39" s="1"/>
      <c r="C39" s="2"/>
      <c r="D39" s="2"/>
      <c r="E39" s="2"/>
      <c r="F39" s="2"/>
      <c r="G39" s="7"/>
      <c r="H39" s="7"/>
      <c r="I39" s="7"/>
      <c r="J39" s="3"/>
    </row>
    <row r="40" spans="1:10" ht="25.5" hidden="1" customHeight="1" x14ac:dyDescent="0.25">
      <c r="A40" s="1"/>
      <c r="B40" s="1"/>
      <c r="C40" s="2"/>
      <c r="D40" s="2"/>
      <c r="E40" s="2"/>
      <c r="F40" s="2"/>
      <c r="G40" s="3"/>
      <c r="H40" s="3"/>
      <c r="I40" s="3"/>
      <c r="J40" s="3"/>
    </row>
    <row r="41" spans="1:10" ht="86.25" x14ac:dyDescent="0.25">
      <c r="A41" s="5" t="s">
        <v>146</v>
      </c>
      <c r="B41" s="5"/>
      <c r="C41" s="6"/>
      <c r="D41" s="6"/>
      <c r="E41" s="6"/>
      <c r="F41" s="6"/>
      <c r="G41" s="7">
        <f>SUM(G42:G43)</f>
        <v>2036.5</v>
      </c>
      <c r="H41" s="7">
        <f t="shared" ref="H41:I41" si="8">SUM(H42:H43)</f>
        <v>2000</v>
      </c>
      <c r="I41" s="7">
        <f t="shared" si="8"/>
        <v>36.5</v>
      </c>
      <c r="J41" s="7">
        <f>SUM(J42:J43)</f>
        <v>0</v>
      </c>
    </row>
    <row r="42" spans="1:10" ht="21.75" customHeight="1" x14ac:dyDescent="0.25">
      <c r="A42" s="1" t="s">
        <v>84</v>
      </c>
      <c r="B42" s="1"/>
      <c r="C42" s="2" t="s">
        <v>17</v>
      </c>
      <c r="D42" s="2" t="s">
        <v>21</v>
      </c>
      <c r="E42" s="2" t="s">
        <v>26</v>
      </c>
      <c r="F42" s="2" t="s">
        <v>33</v>
      </c>
      <c r="G42" s="3">
        <f>SUM(H42:I42)</f>
        <v>36.5</v>
      </c>
      <c r="H42" s="3"/>
      <c r="I42" s="3">
        <v>36.5</v>
      </c>
      <c r="J42" s="3"/>
    </row>
    <row r="43" spans="1:10" ht="19.5" customHeight="1" x14ac:dyDescent="0.25">
      <c r="A43" s="1" t="s">
        <v>84</v>
      </c>
      <c r="B43" s="1" t="s">
        <v>105</v>
      </c>
      <c r="C43" s="2" t="s">
        <v>17</v>
      </c>
      <c r="D43" s="2" t="s">
        <v>21</v>
      </c>
      <c r="E43" s="2" t="s">
        <v>26</v>
      </c>
      <c r="F43" s="2" t="s">
        <v>34</v>
      </c>
      <c r="G43" s="3">
        <f>SUM(H43:I43)</f>
        <v>2000</v>
      </c>
      <c r="H43" s="3">
        <v>2000</v>
      </c>
      <c r="I43" s="3"/>
      <c r="J43" s="3"/>
    </row>
    <row r="44" spans="1:10" ht="29.25" x14ac:dyDescent="0.25">
      <c r="A44" s="5" t="s">
        <v>107</v>
      </c>
      <c r="B44" s="5"/>
      <c r="C44" s="6"/>
      <c r="D44" s="6"/>
      <c r="E44" s="6"/>
      <c r="F44" s="6"/>
      <c r="G44" s="7">
        <f>SUM(G45:G49)</f>
        <v>18291.099999999995</v>
      </c>
      <c r="H44" s="7">
        <f>SUM(H45:H49)</f>
        <v>1000.2</v>
      </c>
      <c r="I44" s="7">
        <f>SUM(I45:I49)</f>
        <v>17290.899999999998</v>
      </c>
      <c r="J44" s="7">
        <f>SUM(J45:J49)</f>
        <v>0</v>
      </c>
    </row>
    <row r="45" spans="1:10" ht="18.75" customHeight="1" x14ac:dyDescent="0.25">
      <c r="A45" s="1" t="s">
        <v>115</v>
      </c>
      <c r="B45" s="20"/>
      <c r="C45" s="2" t="s">
        <v>17</v>
      </c>
      <c r="D45" s="2" t="s">
        <v>21</v>
      </c>
      <c r="E45" s="2" t="s">
        <v>14</v>
      </c>
      <c r="F45" s="2" t="s">
        <v>35</v>
      </c>
      <c r="G45" s="3">
        <f>SUM(H45:I45)</f>
        <v>9085.9</v>
      </c>
      <c r="H45" s="3"/>
      <c r="I45" s="3">
        <v>9085.9</v>
      </c>
      <c r="J45" s="3"/>
    </row>
    <row r="46" spans="1:10" ht="18.75" customHeight="1" x14ac:dyDescent="0.25">
      <c r="A46" s="20" t="s">
        <v>84</v>
      </c>
      <c r="B46" s="20"/>
      <c r="C46" s="2" t="s">
        <v>17</v>
      </c>
      <c r="D46" s="2" t="s">
        <v>25</v>
      </c>
      <c r="E46" s="2" t="s">
        <v>22</v>
      </c>
      <c r="F46" s="2" t="s">
        <v>35</v>
      </c>
      <c r="G46" s="3">
        <f t="shared" ref="G46:G48" si="9">SUM(H46:I46)</f>
        <v>7274.9</v>
      </c>
      <c r="H46" s="3"/>
      <c r="I46" s="3">
        <v>7274.9</v>
      </c>
      <c r="J46" s="3"/>
    </row>
    <row r="47" spans="1:10" ht="18.75" customHeight="1" x14ac:dyDescent="0.25">
      <c r="A47" s="1" t="s">
        <v>115</v>
      </c>
      <c r="B47" s="20"/>
      <c r="C47" s="2" t="s">
        <v>17</v>
      </c>
      <c r="D47" s="2" t="s">
        <v>25</v>
      </c>
      <c r="E47" s="2" t="s">
        <v>13</v>
      </c>
      <c r="F47" s="2" t="s">
        <v>35</v>
      </c>
      <c r="G47" s="3">
        <f t="shared" si="9"/>
        <v>930.1</v>
      </c>
      <c r="H47" s="3"/>
      <c r="I47" s="3">
        <v>930.1</v>
      </c>
      <c r="J47" s="3"/>
    </row>
    <row r="48" spans="1:10" ht="18.75" customHeight="1" x14ac:dyDescent="0.25">
      <c r="A48" s="1" t="s">
        <v>115</v>
      </c>
      <c r="B48" s="20"/>
      <c r="C48" s="2" t="s">
        <v>17</v>
      </c>
      <c r="D48" s="2" t="s">
        <v>21</v>
      </c>
      <c r="E48" s="2" t="s">
        <v>14</v>
      </c>
      <c r="F48" s="2" t="s">
        <v>36</v>
      </c>
      <c r="G48" s="3">
        <f t="shared" si="9"/>
        <v>759.1</v>
      </c>
      <c r="H48" s="3">
        <v>759.1</v>
      </c>
      <c r="I48" s="3"/>
      <c r="J48" s="3"/>
    </row>
    <row r="49" spans="1:10" ht="20.25" customHeight="1" x14ac:dyDescent="0.25">
      <c r="A49" s="20" t="s">
        <v>84</v>
      </c>
      <c r="B49" s="20" t="s">
        <v>108</v>
      </c>
      <c r="C49" s="2" t="s">
        <v>17</v>
      </c>
      <c r="D49" s="2" t="s">
        <v>25</v>
      </c>
      <c r="E49" s="2" t="s">
        <v>22</v>
      </c>
      <c r="F49" s="2" t="s">
        <v>36</v>
      </c>
      <c r="G49" s="3">
        <f>SUM(H49:I49)</f>
        <v>241.1</v>
      </c>
      <c r="H49" s="3">
        <v>241.1</v>
      </c>
      <c r="I49" s="3"/>
      <c r="J49" s="3"/>
    </row>
    <row r="50" spans="1:10" ht="76.5" customHeight="1" x14ac:dyDescent="0.25">
      <c r="A50" s="5" t="s">
        <v>147</v>
      </c>
      <c r="B50" s="5"/>
      <c r="C50" s="6"/>
      <c r="D50" s="6"/>
      <c r="E50" s="6"/>
      <c r="F50" s="6"/>
      <c r="G50" s="7">
        <f>SUM(G51:G54)</f>
        <v>42065.8</v>
      </c>
      <c r="H50" s="7">
        <f t="shared" ref="H50:I50" si="10">SUM(H51:H54)</f>
        <v>9754.5</v>
      </c>
      <c r="I50" s="7">
        <f t="shared" si="10"/>
        <v>32311.3</v>
      </c>
      <c r="J50" s="7">
        <f>SUM(J51:J53)</f>
        <v>0</v>
      </c>
    </row>
    <row r="51" spans="1:10" ht="30" x14ac:dyDescent="0.25">
      <c r="A51" s="1" t="s">
        <v>170</v>
      </c>
      <c r="B51" s="1"/>
      <c r="C51" s="2" t="s">
        <v>17</v>
      </c>
      <c r="D51" s="2" t="s">
        <v>25</v>
      </c>
      <c r="E51" s="2" t="s">
        <v>37</v>
      </c>
      <c r="F51" s="2" t="s">
        <v>38</v>
      </c>
      <c r="G51" s="26">
        <f>SUM(H51:I51)</f>
        <v>5754.3</v>
      </c>
      <c r="H51" s="3"/>
      <c r="I51" s="3">
        <v>5754.3</v>
      </c>
      <c r="J51" s="3"/>
    </row>
    <row r="52" spans="1:10" ht="23.25" customHeight="1" x14ac:dyDescent="0.25">
      <c r="A52" s="1" t="s">
        <v>88</v>
      </c>
      <c r="B52" s="1"/>
      <c r="C52" s="2" t="s">
        <v>17</v>
      </c>
      <c r="D52" s="2" t="s">
        <v>25</v>
      </c>
      <c r="E52" s="2" t="s">
        <v>37</v>
      </c>
      <c r="F52" s="2" t="s">
        <v>38</v>
      </c>
      <c r="G52" s="26">
        <f t="shared" ref="G52:G53" si="11">SUM(H52:I52)</f>
        <v>26557</v>
      </c>
      <c r="H52" s="27"/>
      <c r="I52" s="27">
        <v>26557</v>
      </c>
      <c r="J52" s="27"/>
    </row>
    <row r="53" spans="1:10" ht="24" customHeight="1" x14ac:dyDescent="0.25">
      <c r="A53" s="1" t="s">
        <v>88</v>
      </c>
      <c r="B53" s="1" t="s">
        <v>110</v>
      </c>
      <c r="C53" s="23" t="s">
        <v>17</v>
      </c>
      <c r="D53" s="23" t="s">
        <v>25</v>
      </c>
      <c r="E53" s="23" t="s">
        <v>37</v>
      </c>
      <c r="F53" s="23" t="s">
        <v>39</v>
      </c>
      <c r="G53" s="26">
        <f t="shared" si="11"/>
        <v>1607</v>
      </c>
      <c r="H53" s="26">
        <v>1607</v>
      </c>
      <c r="I53" s="28"/>
      <c r="J53" s="28"/>
    </row>
    <row r="54" spans="1:10" ht="29.25" customHeight="1" x14ac:dyDescent="0.25">
      <c r="A54" s="1" t="s">
        <v>182</v>
      </c>
      <c r="B54" s="1"/>
      <c r="C54" s="23" t="s">
        <v>17</v>
      </c>
      <c r="D54" s="23" t="s">
        <v>25</v>
      </c>
      <c r="E54" s="23" t="s">
        <v>37</v>
      </c>
      <c r="F54" s="23" t="s">
        <v>39</v>
      </c>
      <c r="G54" s="26">
        <f>SUM(H54:I54)</f>
        <v>8147.5</v>
      </c>
      <c r="H54" s="26">
        <v>8147.5</v>
      </c>
      <c r="I54" s="28"/>
      <c r="J54" s="28"/>
    </row>
    <row r="55" spans="1:10" ht="37.5" customHeight="1" x14ac:dyDescent="0.25">
      <c r="A55" s="5" t="s">
        <v>142</v>
      </c>
      <c r="B55" s="5"/>
      <c r="C55" s="6"/>
      <c r="D55" s="6"/>
      <c r="E55" s="6"/>
      <c r="F55" s="6"/>
      <c r="G55" s="29">
        <f>SUM(G56:G61)</f>
        <v>178217.49999999997</v>
      </c>
      <c r="H55" s="29">
        <f t="shared" ref="H55:I55" si="12">SUM(H56:H61)</f>
        <v>6062.6</v>
      </c>
      <c r="I55" s="29">
        <f t="shared" si="12"/>
        <v>172154.9</v>
      </c>
      <c r="J55" s="29">
        <f>SUM(J56:J61)</f>
        <v>0</v>
      </c>
    </row>
    <row r="56" spans="1:10" ht="45" x14ac:dyDescent="0.25">
      <c r="A56" s="1" t="s">
        <v>140</v>
      </c>
      <c r="B56" s="1"/>
      <c r="C56" s="2" t="s">
        <v>12</v>
      </c>
      <c r="D56" s="2" t="s">
        <v>40</v>
      </c>
      <c r="E56" s="2" t="s">
        <v>14</v>
      </c>
      <c r="F56" s="2" t="s">
        <v>41</v>
      </c>
      <c r="G56" s="27">
        <f>SUM(H56:I56)</f>
        <v>800</v>
      </c>
      <c r="H56" s="27"/>
      <c r="I56" s="27">
        <v>800</v>
      </c>
      <c r="J56" s="27"/>
    </row>
    <row r="57" spans="1:10" ht="26.25" customHeight="1" x14ac:dyDescent="0.25">
      <c r="A57" s="1" t="s">
        <v>185</v>
      </c>
      <c r="B57" s="1"/>
      <c r="C57" s="2" t="s">
        <v>12</v>
      </c>
      <c r="D57" s="2" t="s">
        <v>25</v>
      </c>
      <c r="E57" s="2" t="s">
        <v>22</v>
      </c>
      <c r="F57" s="2" t="s">
        <v>186</v>
      </c>
      <c r="G57" s="27">
        <f t="shared" ref="G57:G61" si="13">SUM(H57:I57)</f>
        <v>169396</v>
      </c>
      <c r="H57" s="27"/>
      <c r="I57" s="27">
        <v>169396</v>
      </c>
      <c r="J57" s="27"/>
    </row>
    <row r="58" spans="1:10" ht="46.5" customHeight="1" x14ac:dyDescent="0.25">
      <c r="A58" s="1" t="s">
        <v>192</v>
      </c>
      <c r="B58" s="1"/>
      <c r="C58" s="2" t="s">
        <v>12</v>
      </c>
      <c r="D58" s="2" t="s">
        <v>25</v>
      </c>
      <c r="E58" s="2" t="s">
        <v>22</v>
      </c>
      <c r="F58" s="2" t="s">
        <v>173</v>
      </c>
      <c r="G58" s="27">
        <f t="shared" si="13"/>
        <v>2910.9</v>
      </c>
      <c r="H58" s="27">
        <v>2910.9</v>
      </c>
      <c r="I58" s="27"/>
      <c r="J58" s="27"/>
    </row>
    <row r="59" spans="1:10" ht="48.75" customHeight="1" x14ac:dyDescent="0.25">
      <c r="A59" s="1" t="s">
        <v>194</v>
      </c>
      <c r="B59" s="1"/>
      <c r="C59" s="2" t="s">
        <v>12</v>
      </c>
      <c r="D59" s="2" t="s">
        <v>25</v>
      </c>
      <c r="E59" s="2" t="s">
        <v>22</v>
      </c>
      <c r="F59" s="2" t="s">
        <v>193</v>
      </c>
      <c r="G59" s="27">
        <f t="shared" si="13"/>
        <v>2910.9</v>
      </c>
      <c r="H59" s="27">
        <v>2910.9</v>
      </c>
      <c r="I59" s="27"/>
      <c r="J59" s="27"/>
    </row>
    <row r="60" spans="1:10" ht="30" x14ac:dyDescent="0.25">
      <c r="A60" s="30" t="s">
        <v>89</v>
      </c>
      <c r="B60" s="30"/>
      <c r="C60" s="2" t="s">
        <v>12</v>
      </c>
      <c r="D60" s="2" t="s">
        <v>42</v>
      </c>
      <c r="E60" s="2" t="s">
        <v>13</v>
      </c>
      <c r="F60" s="2" t="s">
        <v>43</v>
      </c>
      <c r="G60" s="27">
        <f t="shared" si="13"/>
        <v>1958.9</v>
      </c>
      <c r="H60" s="3"/>
      <c r="I60" s="3">
        <v>1958.9</v>
      </c>
      <c r="J60" s="3"/>
    </row>
    <row r="61" spans="1:10" ht="30" x14ac:dyDescent="0.25">
      <c r="A61" s="30" t="s">
        <v>90</v>
      </c>
      <c r="B61" s="30" t="s">
        <v>143</v>
      </c>
      <c r="C61" s="2" t="s">
        <v>12</v>
      </c>
      <c r="D61" s="2" t="s">
        <v>42</v>
      </c>
      <c r="E61" s="2" t="s">
        <v>13</v>
      </c>
      <c r="F61" s="2" t="s">
        <v>44</v>
      </c>
      <c r="G61" s="27">
        <f t="shared" si="13"/>
        <v>240.8</v>
      </c>
      <c r="H61" s="27">
        <v>240.8</v>
      </c>
      <c r="I61" s="27"/>
      <c r="J61" s="27"/>
    </row>
    <row r="62" spans="1:10" ht="42.75" customHeight="1" x14ac:dyDescent="0.25">
      <c r="A62" s="5" t="s">
        <v>113</v>
      </c>
      <c r="B62" s="5"/>
      <c r="C62" s="6"/>
      <c r="D62" s="6"/>
      <c r="E62" s="6"/>
      <c r="F62" s="6"/>
      <c r="G62" s="29">
        <f>SUM(G63+G67+G75)</f>
        <v>136663.29999999999</v>
      </c>
      <c r="H62" s="29">
        <f t="shared" ref="H62:I62" si="14">SUM(H63+H67+H75)</f>
        <v>40422.9</v>
      </c>
      <c r="I62" s="29">
        <f t="shared" si="14"/>
        <v>96240.400000000009</v>
      </c>
      <c r="J62" s="29">
        <f t="shared" ref="J62" si="15">SUM(J63+J67+J75)</f>
        <v>0</v>
      </c>
    </row>
    <row r="63" spans="1:10" ht="78.75" customHeight="1" x14ac:dyDescent="0.25">
      <c r="A63" s="5" t="s">
        <v>114</v>
      </c>
      <c r="B63" s="5"/>
      <c r="C63" s="6"/>
      <c r="D63" s="6"/>
      <c r="E63" s="6"/>
      <c r="F63" s="6"/>
      <c r="G63" s="29">
        <f>SUM(G64:G66)</f>
        <v>51382</v>
      </c>
      <c r="H63" s="29">
        <f t="shared" ref="H63:I63" si="16">SUM(H64:H66)</f>
        <v>31703.7</v>
      </c>
      <c r="I63" s="29">
        <f t="shared" si="16"/>
        <v>19678.3</v>
      </c>
      <c r="J63" s="29">
        <f t="shared" ref="J63" si="17">SUM(J64:J66)</f>
        <v>0</v>
      </c>
    </row>
    <row r="64" spans="1:10" ht="19.5" customHeight="1" x14ac:dyDescent="0.25">
      <c r="A64" s="1" t="s">
        <v>115</v>
      </c>
      <c r="B64" s="1"/>
      <c r="C64" s="2" t="s">
        <v>17</v>
      </c>
      <c r="D64" s="2" t="s">
        <v>40</v>
      </c>
      <c r="E64" s="2" t="s">
        <v>22</v>
      </c>
      <c r="F64" s="2" t="s">
        <v>45</v>
      </c>
      <c r="G64" s="27">
        <f>SUM(H64:I64)</f>
        <v>19678.3</v>
      </c>
      <c r="H64" s="27"/>
      <c r="I64" s="27">
        <v>19678.3</v>
      </c>
      <c r="J64" s="27"/>
    </row>
    <row r="65" spans="1:10" ht="27" customHeight="1" x14ac:dyDescent="0.25">
      <c r="A65" s="1" t="s">
        <v>115</v>
      </c>
      <c r="B65" s="1" t="s">
        <v>112</v>
      </c>
      <c r="C65" s="2" t="s">
        <v>17</v>
      </c>
      <c r="D65" s="2" t="s">
        <v>40</v>
      </c>
      <c r="E65" s="2" t="s">
        <v>22</v>
      </c>
      <c r="F65" s="2" t="s">
        <v>30</v>
      </c>
      <c r="G65" s="27">
        <f t="shared" ref="G65:G66" si="18">SUM(H65:I65)</f>
        <v>26580</v>
      </c>
      <c r="H65" s="21">
        <v>26580</v>
      </c>
      <c r="I65" s="21">
        <f>SUM(I66:I66)</f>
        <v>0</v>
      </c>
      <c r="J65" s="21">
        <f>SUM(J66:J66)</f>
        <v>0</v>
      </c>
    </row>
    <row r="66" spans="1:10" ht="22.5" customHeight="1" x14ac:dyDescent="0.25">
      <c r="A66" s="1" t="s">
        <v>85</v>
      </c>
      <c r="B66" s="1" t="s">
        <v>112</v>
      </c>
      <c r="C66" s="2" t="s">
        <v>17</v>
      </c>
      <c r="D66" s="2" t="s">
        <v>40</v>
      </c>
      <c r="E66" s="2" t="s">
        <v>37</v>
      </c>
      <c r="F66" s="2" t="s">
        <v>30</v>
      </c>
      <c r="G66" s="27">
        <f t="shared" si="18"/>
        <v>5123.7</v>
      </c>
      <c r="H66" s="31">
        <v>5123.7</v>
      </c>
      <c r="I66" s="31"/>
      <c r="J66" s="31"/>
    </row>
    <row r="67" spans="1:10" ht="43.5" x14ac:dyDescent="0.25">
      <c r="A67" s="5" t="s">
        <v>116</v>
      </c>
      <c r="B67" s="5"/>
      <c r="C67" s="6"/>
      <c r="D67" s="6"/>
      <c r="E67" s="6"/>
      <c r="F67" s="6"/>
      <c r="G67" s="7">
        <f>SUM(G68:G71)</f>
        <v>84970</v>
      </c>
      <c r="H67" s="7">
        <f t="shared" ref="H67" si="19">SUM(H68:H71)</f>
        <v>8719.2000000000007</v>
      </c>
      <c r="I67" s="7">
        <f>SUM(I68:I71)</f>
        <v>76250.8</v>
      </c>
      <c r="J67" s="7">
        <f t="shared" ref="J67" si="20">SUM(J68:J71)</f>
        <v>0</v>
      </c>
    </row>
    <row r="68" spans="1:10" ht="22.5" customHeight="1" x14ac:dyDescent="0.25">
      <c r="A68" s="1" t="s">
        <v>115</v>
      </c>
      <c r="B68" s="1"/>
      <c r="C68" s="2" t="s">
        <v>17</v>
      </c>
      <c r="D68" s="2" t="s">
        <v>40</v>
      </c>
      <c r="E68" s="2" t="s">
        <v>22</v>
      </c>
      <c r="F68" s="2" t="s">
        <v>46</v>
      </c>
      <c r="G68" s="3">
        <f>SUM(H68:I68)</f>
        <v>73509.600000000006</v>
      </c>
      <c r="H68" s="31"/>
      <c r="I68" s="31">
        <v>73509.600000000006</v>
      </c>
      <c r="J68" s="31"/>
    </row>
    <row r="69" spans="1:10" ht="22.5" customHeight="1" x14ac:dyDescent="0.25">
      <c r="A69" s="1" t="s">
        <v>115</v>
      </c>
      <c r="B69" s="1"/>
      <c r="C69" s="2" t="s">
        <v>17</v>
      </c>
      <c r="D69" s="2" t="s">
        <v>40</v>
      </c>
      <c r="E69" s="2" t="s">
        <v>37</v>
      </c>
      <c r="F69" s="2" t="s">
        <v>46</v>
      </c>
      <c r="G69" s="3">
        <f>SUM(H69:I69)</f>
        <v>2741.2</v>
      </c>
      <c r="H69" s="31"/>
      <c r="I69" s="31">
        <v>2741.2</v>
      </c>
      <c r="J69" s="31"/>
    </row>
    <row r="70" spans="1:10" ht="22.5" customHeight="1" x14ac:dyDescent="0.25">
      <c r="A70" s="1" t="s">
        <v>118</v>
      </c>
      <c r="B70" s="1" t="s">
        <v>119</v>
      </c>
      <c r="C70" s="2" t="s">
        <v>17</v>
      </c>
      <c r="D70" s="2" t="s">
        <v>40</v>
      </c>
      <c r="E70" s="2" t="s">
        <v>22</v>
      </c>
      <c r="F70" s="2" t="s">
        <v>47</v>
      </c>
      <c r="G70" s="3">
        <f t="shared" ref="G70:G74" si="21">SUM(H70:I70)</f>
        <v>607.20000000000005</v>
      </c>
      <c r="H70" s="21">
        <v>607.20000000000005</v>
      </c>
      <c r="I70" s="3"/>
      <c r="J70" s="3"/>
    </row>
    <row r="71" spans="1:10" ht="15.75" x14ac:dyDescent="0.25">
      <c r="A71" s="1" t="s">
        <v>117</v>
      </c>
      <c r="B71" s="1" t="s">
        <v>119</v>
      </c>
      <c r="C71" s="2" t="s">
        <v>17</v>
      </c>
      <c r="D71" s="2" t="s">
        <v>40</v>
      </c>
      <c r="E71" s="2" t="s">
        <v>22</v>
      </c>
      <c r="F71" s="2" t="s">
        <v>47</v>
      </c>
      <c r="G71" s="3">
        <f t="shared" si="21"/>
        <v>8112</v>
      </c>
      <c r="H71" s="3">
        <v>8112</v>
      </c>
      <c r="I71" s="3"/>
      <c r="J71" s="3"/>
    </row>
    <row r="72" spans="1:10" s="55" customFormat="1" ht="66" customHeight="1" x14ac:dyDescent="0.2">
      <c r="A72" s="5" t="s">
        <v>189</v>
      </c>
      <c r="B72" s="5"/>
      <c r="C72" s="6"/>
      <c r="D72" s="6"/>
      <c r="E72" s="6"/>
      <c r="F72" s="6"/>
      <c r="G72" s="7">
        <f t="shared" si="21"/>
        <v>13004.5</v>
      </c>
      <c r="H72" s="7">
        <f>H73+H74</f>
        <v>1500</v>
      </c>
      <c r="I72" s="7">
        <f>I73+I74</f>
        <v>11504.5</v>
      </c>
      <c r="J72" s="7"/>
    </row>
    <row r="73" spans="1:10" ht="15.75" x14ac:dyDescent="0.25">
      <c r="A73" s="1" t="s">
        <v>115</v>
      </c>
      <c r="B73" s="1"/>
      <c r="C73" s="2" t="s">
        <v>17</v>
      </c>
      <c r="D73" s="2" t="s">
        <v>40</v>
      </c>
      <c r="E73" s="2" t="s">
        <v>37</v>
      </c>
      <c r="F73" s="2" t="s">
        <v>190</v>
      </c>
      <c r="G73" s="3">
        <f t="shared" si="21"/>
        <v>1500</v>
      </c>
      <c r="H73" s="3">
        <v>1500</v>
      </c>
      <c r="I73" s="3"/>
      <c r="J73" s="3"/>
    </row>
    <row r="74" spans="1:10" ht="15.75" x14ac:dyDescent="0.25">
      <c r="A74" s="1" t="s">
        <v>88</v>
      </c>
      <c r="B74" s="1"/>
      <c r="C74" s="2" t="s">
        <v>17</v>
      </c>
      <c r="D74" s="2" t="s">
        <v>52</v>
      </c>
      <c r="E74" s="2" t="s">
        <v>22</v>
      </c>
      <c r="F74" s="2" t="s">
        <v>191</v>
      </c>
      <c r="G74" s="3">
        <f t="shared" si="21"/>
        <v>11504.5</v>
      </c>
      <c r="H74" s="3"/>
      <c r="I74" s="3">
        <v>11504.5</v>
      </c>
      <c r="J74" s="3"/>
    </row>
    <row r="75" spans="1:10" ht="59.25" customHeight="1" x14ac:dyDescent="0.25">
      <c r="A75" s="5" t="s">
        <v>120</v>
      </c>
      <c r="B75" s="5"/>
      <c r="C75" s="6"/>
      <c r="D75" s="6"/>
      <c r="E75" s="6"/>
      <c r="F75" s="6"/>
      <c r="G75" s="7">
        <f>SUM(G76:G77)</f>
        <v>311.3</v>
      </c>
      <c r="H75" s="7">
        <f t="shared" ref="H75:I75" si="22">SUM(H76:H77)</f>
        <v>0</v>
      </c>
      <c r="I75" s="7">
        <f t="shared" si="22"/>
        <v>311.3</v>
      </c>
      <c r="J75" s="7">
        <f t="shared" ref="J75" si="23">SUM(J76:J77)</f>
        <v>0</v>
      </c>
    </row>
    <row r="76" spans="1:10" ht="19.5" customHeight="1" x14ac:dyDescent="0.25">
      <c r="A76" s="1" t="s">
        <v>121</v>
      </c>
      <c r="B76" s="1"/>
      <c r="C76" s="2" t="s">
        <v>48</v>
      </c>
      <c r="D76" s="2" t="s">
        <v>40</v>
      </c>
      <c r="E76" s="2" t="s">
        <v>14</v>
      </c>
      <c r="F76" s="2" t="s">
        <v>49</v>
      </c>
      <c r="G76" s="3">
        <f>SUM(H76:I76)</f>
        <v>311.3</v>
      </c>
      <c r="H76" s="3"/>
      <c r="I76" s="3">
        <v>311.3</v>
      </c>
      <c r="J76" s="3"/>
    </row>
    <row r="77" spans="1:10" ht="19.5" customHeight="1" x14ac:dyDescent="0.25">
      <c r="A77" s="1" t="s">
        <v>121</v>
      </c>
      <c r="B77" s="1" t="s">
        <v>141</v>
      </c>
      <c r="C77" s="2" t="s">
        <v>48</v>
      </c>
      <c r="D77" s="2" t="s">
        <v>40</v>
      </c>
      <c r="E77" s="2" t="s">
        <v>14</v>
      </c>
      <c r="F77" s="2" t="s">
        <v>50</v>
      </c>
      <c r="G77" s="3">
        <f>SUM(H77:I77)</f>
        <v>0</v>
      </c>
      <c r="H77" s="3"/>
      <c r="I77" s="3"/>
      <c r="J77" s="3"/>
    </row>
    <row r="78" spans="1:10" ht="60.75" customHeight="1" x14ac:dyDescent="0.25">
      <c r="A78" s="5" t="s">
        <v>122</v>
      </c>
      <c r="B78" s="5"/>
      <c r="C78" s="6"/>
      <c r="D78" s="6"/>
      <c r="E78" s="6"/>
      <c r="F78" s="6"/>
      <c r="G78" s="7">
        <f>SUM(G79:G80)</f>
        <v>20798</v>
      </c>
      <c r="H78" s="7">
        <f t="shared" ref="H78:I78" si="24">SUM(H79:H80)</f>
        <v>12027.6</v>
      </c>
      <c r="I78" s="7">
        <f t="shared" si="24"/>
        <v>8770.4</v>
      </c>
      <c r="J78" s="7">
        <f>SUM(J79:J80)</f>
        <v>0</v>
      </c>
    </row>
    <row r="79" spans="1:10" ht="27" customHeight="1" x14ac:dyDescent="0.25">
      <c r="A79" s="1" t="s">
        <v>121</v>
      </c>
      <c r="B79" s="1"/>
      <c r="C79" s="2" t="s">
        <v>48</v>
      </c>
      <c r="D79" s="2" t="s">
        <v>40</v>
      </c>
      <c r="E79" s="2" t="s">
        <v>40</v>
      </c>
      <c r="F79" s="2" t="s">
        <v>51</v>
      </c>
      <c r="G79" s="3">
        <f>SUM(H79:I79)</f>
        <v>8770.4</v>
      </c>
      <c r="H79" s="21"/>
      <c r="I79" s="21">
        <v>8770.4</v>
      </c>
      <c r="J79" s="21"/>
    </row>
    <row r="80" spans="1:10" ht="21" customHeight="1" x14ac:dyDescent="0.25">
      <c r="A80" s="1" t="s">
        <v>121</v>
      </c>
      <c r="B80" s="1" t="s">
        <v>123</v>
      </c>
      <c r="C80" s="2" t="s">
        <v>48</v>
      </c>
      <c r="D80" s="2" t="s">
        <v>40</v>
      </c>
      <c r="E80" s="2" t="s">
        <v>40</v>
      </c>
      <c r="F80" s="2" t="s">
        <v>215</v>
      </c>
      <c r="G80" s="3">
        <f>SUM(H80:I80)</f>
        <v>12027.6</v>
      </c>
      <c r="H80" s="21">
        <v>12027.6</v>
      </c>
      <c r="I80" s="21"/>
      <c r="J80" s="21"/>
    </row>
    <row r="81" spans="1:10" ht="43.5" x14ac:dyDescent="0.25">
      <c r="A81" s="5" t="s">
        <v>124</v>
      </c>
      <c r="B81" s="5"/>
      <c r="C81" s="32"/>
      <c r="D81" s="32"/>
      <c r="E81" s="32"/>
      <c r="F81" s="32"/>
      <c r="G81" s="33">
        <f>SUM(G82:G83)</f>
        <v>1130</v>
      </c>
      <c r="H81" s="33">
        <f t="shared" ref="H81:I81" si="25">SUM(H82:H83)</f>
        <v>139.5</v>
      </c>
      <c r="I81" s="33">
        <f t="shared" si="25"/>
        <v>990.5</v>
      </c>
      <c r="J81" s="33">
        <f>SUM(J82:J83)</f>
        <v>0</v>
      </c>
    </row>
    <row r="82" spans="1:10" ht="22.5" customHeight="1" x14ac:dyDescent="0.25">
      <c r="A82" s="1" t="s">
        <v>125</v>
      </c>
      <c r="B82" s="1"/>
      <c r="C82" s="23" t="s">
        <v>17</v>
      </c>
      <c r="D82" s="23" t="s">
        <v>52</v>
      </c>
      <c r="E82" s="23" t="s">
        <v>22</v>
      </c>
      <c r="F82" s="23">
        <v>5222806</v>
      </c>
      <c r="G82" s="26">
        <f>SUM(H82:I82)</f>
        <v>990.5</v>
      </c>
      <c r="H82" s="34"/>
      <c r="I82" s="26">
        <v>990.5</v>
      </c>
      <c r="J82" s="34"/>
    </row>
    <row r="83" spans="1:10" ht="22.5" customHeight="1" x14ac:dyDescent="0.25">
      <c r="A83" s="1" t="s">
        <v>125</v>
      </c>
      <c r="B83" s="1" t="s">
        <v>126</v>
      </c>
      <c r="C83" s="23" t="s">
        <v>17</v>
      </c>
      <c r="D83" s="23" t="s">
        <v>52</v>
      </c>
      <c r="E83" s="23" t="s">
        <v>22</v>
      </c>
      <c r="F83" s="23" t="s">
        <v>53</v>
      </c>
      <c r="G83" s="26">
        <v>139.5</v>
      </c>
      <c r="H83" s="26">
        <v>139.5</v>
      </c>
      <c r="I83" s="26"/>
      <c r="J83" s="34"/>
    </row>
    <row r="84" spans="1:10" s="55" customFormat="1" ht="35.25" customHeight="1" x14ac:dyDescent="0.25">
      <c r="A84" s="5" t="s">
        <v>187</v>
      </c>
      <c r="B84" s="5"/>
      <c r="C84" s="53"/>
      <c r="D84" s="53"/>
      <c r="E84" s="53"/>
      <c r="F84" s="53"/>
      <c r="G84" s="33">
        <f t="shared" ref="G84:G85" si="26">SUM(H84:I84)</f>
        <v>15932.9</v>
      </c>
      <c r="H84" s="33"/>
      <c r="I84" s="33">
        <f>I85</f>
        <v>15932.9</v>
      </c>
      <c r="J84" s="54"/>
    </row>
    <row r="85" spans="1:10" ht="22.5" customHeight="1" x14ac:dyDescent="0.25">
      <c r="A85" s="1" t="s">
        <v>88</v>
      </c>
      <c r="B85" s="1"/>
      <c r="C85" s="23" t="s">
        <v>17</v>
      </c>
      <c r="D85" s="23" t="s">
        <v>14</v>
      </c>
      <c r="E85" s="23" t="s">
        <v>14</v>
      </c>
      <c r="F85" s="23" t="s">
        <v>188</v>
      </c>
      <c r="G85" s="26">
        <f t="shared" si="26"/>
        <v>15932.9</v>
      </c>
      <c r="H85" s="26"/>
      <c r="I85" s="26">
        <v>15932.9</v>
      </c>
      <c r="J85" s="34"/>
    </row>
    <row r="86" spans="1:10" ht="22.5" hidden="1" customHeight="1" x14ac:dyDescent="0.25">
      <c r="A86" s="1"/>
      <c r="B86" s="1"/>
      <c r="C86" s="23"/>
      <c r="D86" s="23"/>
      <c r="E86" s="23"/>
      <c r="F86" s="23"/>
      <c r="G86" s="26"/>
      <c r="H86" s="26"/>
      <c r="I86" s="26"/>
      <c r="J86" s="34"/>
    </row>
    <row r="87" spans="1:10" ht="66" customHeight="1" x14ac:dyDescent="0.25">
      <c r="A87" s="5" t="s">
        <v>128</v>
      </c>
      <c r="B87" s="5"/>
      <c r="C87" s="6"/>
      <c r="D87" s="6"/>
      <c r="E87" s="6"/>
      <c r="F87" s="6"/>
      <c r="G87" s="7">
        <f>SUM(G88:G91)</f>
        <v>228079.90000000002</v>
      </c>
      <c r="H87" s="7">
        <f t="shared" ref="H87:I87" si="27">SUM(H88:H91)</f>
        <v>5173.2</v>
      </c>
      <c r="I87" s="7">
        <f t="shared" si="27"/>
        <v>222906.7</v>
      </c>
      <c r="J87" s="7">
        <f>SUM(J88:J91)</f>
        <v>0</v>
      </c>
    </row>
    <row r="88" spans="1:10" ht="15.75" x14ac:dyDescent="0.25">
      <c r="A88" s="1" t="s">
        <v>129</v>
      </c>
      <c r="B88" s="1"/>
      <c r="C88" s="2" t="s">
        <v>17</v>
      </c>
      <c r="D88" s="2" t="s">
        <v>40</v>
      </c>
      <c r="E88" s="2" t="s">
        <v>37</v>
      </c>
      <c r="F88" s="2" t="s">
        <v>55</v>
      </c>
      <c r="G88" s="35">
        <f>SUM(H88:I88)</f>
        <v>1053</v>
      </c>
      <c r="H88" s="21"/>
      <c r="I88" s="3">
        <v>1053</v>
      </c>
      <c r="J88" s="3"/>
    </row>
    <row r="89" spans="1:10" ht="15.75" x14ac:dyDescent="0.25">
      <c r="A89" s="1" t="s">
        <v>129</v>
      </c>
      <c r="B89" s="1" t="s">
        <v>130</v>
      </c>
      <c r="C89" s="2" t="s">
        <v>17</v>
      </c>
      <c r="D89" s="2" t="s">
        <v>40</v>
      </c>
      <c r="E89" s="2" t="s">
        <v>37</v>
      </c>
      <c r="F89" s="2" t="s">
        <v>56</v>
      </c>
      <c r="G89" s="35">
        <f t="shared" ref="G89:G91" si="28">SUM(H89:I89)</f>
        <v>206</v>
      </c>
      <c r="H89" s="3">
        <v>206</v>
      </c>
      <c r="I89" s="3"/>
      <c r="J89" s="3"/>
    </row>
    <row r="90" spans="1:10" ht="15.75" x14ac:dyDescent="0.25">
      <c r="A90" s="1" t="s">
        <v>88</v>
      </c>
      <c r="B90" s="1"/>
      <c r="C90" s="2" t="s">
        <v>17</v>
      </c>
      <c r="D90" s="2" t="s">
        <v>54</v>
      </c>
      <c r="E90" s="2" t="s">
        <v>37</v>
      </c>
      <c r="F90" s="2" t="s">
        <v>57</v>
      </c>
      <c r="G90" s="35">
        <f t="shared" si="28"/>
        <v>221853.7</v>
      </c>
      <c r="H90" s="3"/>
      <c r="I90" s="3">
        <v>221853.7</v>
      </c>
      <c r="J90" s="3"/>
    </row>
    <row r="91" spans="1:10" ht="15.75" x14ac:dyDescent="0.25">
      <c r="A91" s="1" t="s">
        <v>88</v>
      </c>
      <c r="B91" s="1" t="s">
        <v>130</v>
      </c>
      <c r="C91" s="23" t="s">
        <v>17</v>
      </c>
      <c r="D91" s="23">
        <v>11</v>
      </c>
      <c r="E91" s="23" t="s">
        <v>37</v>
      </c>
      <c r="F91" s="23" t="s">
        <v>56</v>
      </c>
      <c r="G91" s="35">
        <f t="shared" si="28"/>
        <v>4967.2</v>
      </c>
      <c r="H91" s="3">
        <v>4967.2</v>
      </c>
      <c r="I91" s="34"/>
      <c r="J91" s="34"/>
    </row>
    <row r="92" spans="1:10" ht="15.75" x14ac:dyDescent="0.25">
      <c r="A92" s="36" t="s">
        <v>58</v>
      </c>
      <c r="B92" s="36"/>
      <c r="C92" s="22"/>
      <c r="D92" s="22"/>
      <c r="E92" s="22"/>
      <c r="F92" s="22"/>
      <c r="G92" s="37">
        <f>SUM(G14+G17+G20+G23+G27+G31+G34+G41+G44+G50+G55+G62+G78+G81+G87+G39+G84+G72)</f>
        <v>1032544.7</v>
      </c>
      <c r="H92" s="37">
        <f>SUM(H14+H17+H20+H23+H27+H31+H34+H41+H44+H50+H55+H62+H78+H81+H87+H72)</f>
        <v>135443.50000000003</v>
      </c>
      <c r="I92" s="37">
        <f>SUM(I14+I17+I20+I23+I27+I31+I34+I41+I44+I50+I55+I62+I78+I81+I87+I39+I84+I72)</f>
        <v>897101.20000000007</v>
      </c>
      <c r="J92" s="37">
        <f>SUM(J14+J17+J20+J23+J27+J31+J34+J41+J44+J50+J55+J62+J78+J81+J87)</f>
        <v>0</v>
      </c>
    </row>
    <row r="93" spans="1:10" x14ac:dyDescent="0.25">
      <c r="A93" s="50"/>
      <c r="B93" s="50"/>
      <c r="C93" s="24"/>
      <c r="D93" s="24"/>
      <c r="E93" s="24"/>
      <c r="F93" s="24"/>
      <c r="G93" s="50"/>
      <c r="H93" s="50"/>
      <c r="I93" s="50"/>
      <c r="J93" s="50"/>
    </row>
    <row r="94" spans="1:10" x14ac:dyDescent="0.25">
      <c r="A94" s="69" t="s">
        <v>81</v>
      </c>
      <c r="B94" s="69"/>
      <c r="C94" s="70"/>
      <c r="D94" s="70"/>
      <c r="E94" s="70"/>
      <c r="F94" s="70"/>
      <c r="G94" s="70"/>
      <c r="H94" s="70"/>
      <c r="I94" s="70"/>
      <c r="J94" s="70"/>
    </row>
    <row r="95" spans="1:10" ht="29.25" customHeight="1" x14ac:dyDescent="0.25">
      <c r="A95" s="39" t="s">
        <v>183</v>
      </c>
      <c r="B95" s="39" t="s">
        <v>94</v>
      </c>
      <c r="C95" s="6"/>
      <c r="D95" s="6"/>
      <c r="E95" s="6"/>
      <c r="F95" s="6"/>
      <c r="G95" s="7">
        <f>SUM(G96)</f>
        <v>500</v>
      </c>
      <c r="H95" s="7">
        <f t="shared" ref="H95:I95" si="29">SUM(H96)</f>
        <v>500</v>
      </c>
      <c r="I95" s="7">
        <f t="shared" si="29"/>
        <v>0</v>
      </c>
      <c r="J95" s="7">
        <f t="shared" ref="J95" si="30">SUM(J96)</f>
        <v>0</v>
      </c>
    </row>
    <row r="96" spans="1:10" ht="15.75" x14ac:dyDescent="0.25">
      <c r="A96" s="30" t="s">
        <v>84</v>
      </c>
      <c r="B96" s="30"/>
      <c r="C96" s="2" t="s">
        <v>17</v>
      </c>
      <c r="D96" s="2" t="s">
        <v>22</v>
      </c>
      <c r="E96" s="2" t="s">
        <v>59</v>
      </c>
      <c r="F96" s="2" t="s">
        <v>60</v>
      </c>
      <c r="G96" s="3">
        <f>SUM(H96:I96)</f>
        <v>500</v>
      </c>
      <c r="H96" s="51">
        <v>500</v>
      </c>
      <c r="I96" s="52"/>
      <c r="J96" s="52"/>
    </row>
    <row r="97" spans="1:10" ht="43.5" x14ac:dyDescent="0.25">
      <c r="A97" s="5" t="s">
        <v>133</v>
      </c>
      <c r="B97" s="5" t="s">
        <v>92</v>
      </c>
      <c r="C97" s="6"/>
      <c r="D97" s="6"/>
      <c r="E97" s="6"/>
      <c r="F97" s="6"/>
      <c r="G97" s="7">
        <f>SUM(G98:G99)</f>
        <v>20100</v>
      </c>
      <c r="H97" s="7">
        <f t="shared" ref="H97:I97" si="31">SUM(H98:H99)</f>
        <v>20100</v>
      </c>
      <c r="I97" s="7">
        <f t="shared" si="31"/>
        <v>0</v>
      </c>
      <c r="J97" s="7">
        <f>SUM(J98:J99)</f>
        <v>0</v>
      </c>
    </row>
    <row r="98" spans="1:10" ht="26.25" customHeight="1" x14ac:dyDescent="0.25">
      <c r="A98" s="1" t="s">
        <v>134</v>
      </c>
      <c r="B98" s="38"/>
      <c r="C98" s="2" t="s">
        <v>12</v>
      </c>
      <c r="D98" s="2" t="s">
        <v>22</v>
      </c>
      <c r="E98" s="2" t="s">
        <v>59</v>
      </c>
      <c r="F98" s="2" t="s">
        <v>61</v>
      </c>
      <c r="G98" s="3">
        <f>SUM(H98:I98)</f>
        <v>19100</v>
      </c>
      <c r="H98" s="31">
        <v>19100</v>
      </c>
      <c r="I98" s="31"/>
      <c r="J98" s="31"/>
    </row>
    <row r="99" spans="1:10" ht="26.25" customHeight="1" x14ac:dyDescent="0.25">
      <c r="A99" s="1" t="s">
        <v>134</v>
      </c>
      <c r="B99" s="38"/>
      <c r="C99" s="2" t="s">
        <v>12</v>
      </c>
      <c r="D99" s="2" t="s">
        <v>21</v>
      </c>
      <c r="E99" s="2" t="s">
        <v>26</v>
      </c>
      <c r="F99" s="2" t="s">
        <v>61</v>
      </c>
      <c r="G99" s="3">
        <f>SUM(H99:I99)</f>
        <v>1000</v>
      </c>
      <c r="H99" s="31">
        <v>1000</v>
      </c>
      <c r="I99" s="31"/>
      <c r="J99" s="31"/>
    </row>
    <row r="100" spans="1:10" ht="29.25" x14ac:dyDescent="0.25">
      <c r="A100" s="39" t="s">
        <v>148</v>
      </c>
      <c r="B100" s="39" t="s">
        <v>93</v>
      </c>
      <c r="C100" s="6"/>
      <c r="D100" s="6"/>
      <c r="E100" s="6"/>
      <c r="F100" s="6"/>
      <c r="G100" s="7">
        <f>SUM(G101:G106)</f>
        <v>800</v>
      </c>
      <c r="H100" s="7">
        <f t="shared" ref="H100:I100" si="32">SUM(H101:H106)</f>
        <v>800</v>
      </c>
      <c r="I100" s="7">
        <f t="shared" si="32"/>
        <v>0</v>
      </c>
      <c r="J100" s="7">
        <f t="shared" ref="J100" si="33">SUM(J101)</f>
        <v>0</v>
      </c>
    </row>
    <row r="101" spans="1:10" ht="23.25" customHeight="1" x14ac:dyDescent="0.25">
      <c r="A101" s="30" t="s">
        <v>149</v>
      </c>
      <c r="B101" s="30"/>
      <c r="C101" s="2" t="s">
        <v>17</v>
      </c>
      <c r="D101" s="2" t="s">
        <v>22</v>
      </c>
      <c r="E101" s="2" t="s">
        <v>59</v>
      </c>
      <c r="F101" s="2" t="s">
        <v>62</v>
      </c>
      <c r="G101" s="3">
        <f>SUM(H101:I101)</f>
        <v>627</v>
      </c>
      <c r="H101" s="3">
        <v>627</v>
      </c>
      <c r="I101" s="3"/>
      <c r="J101" s="3"/>
    </row>
    <row r="102" spans="1:10" ht="23.25" customHeight="1" x14ac:dyDescent="0.25">
      <c r="A102" s="30" t="s">
        <v>197</v>
      </c>
      <c r="B102" s="30"/>
      <c r="C102" s="2" t="s">
        <v>158</v>
      </c>
      <c r="D102" s="2" t="s">
        <v>22</v>
      </c>
      <c r="E102" s="2" t="s">
        <v>59</v>
      </c>
      <c r="F102" s="2" t="s">
        <v>62</v>
      </c>
      <c r="G102" s="3">
        <f t="shared" ref="G102:G106" si="34">SUM(H102:I102)</f>
        <v>0</v>
      </c>
      <c r="H102" s="3"/>
      <c r="I102" s="3"/>
      <c r="J102" s="3"/>
    </row>
    <row r="103" spans="1:10" ht="23.25" customHeight="1" x14ac:dyDescent="0.25">
      <c r="A103" s="30" t="s">
        <v>134</v>
      </c>
      <c r="B103" s="30"/>
      <c r="C103" s="2" t="s">
        <v>12</v>
      </c>
      <c r="D103" s="2" t="s">
        <v>22</v>
      </c>
      <c r="E103" s="2" t="s">
        <v>59</v>
      </c>
      <c r="F103" s="2" t="s">
        <v>62</v>
      </c>
      <c r="G103" s="3">
        <f t="shared" si="34"/>
        <v>0</v>
      </c>
      <c r="H103" s="3"/>
      <c r="I103" s="3"/>
      <c r="J103" s="3"/>
    </row>
    <row r="104" spans="1:10" ht="23.25" customHeight="1" x14ac:dyDescent="0.25">
      <c r="A104" s="30" t="s">
        <v>155</v>
      </c>
      <c r="B104" s="30"/>
      <c r="C104" s="2" t="s">
        <v>48</v>
      </c>
      <c r="D104" s="2" t="s">
        <v>22</v>
      </c>
      <c r="E104" s="2" t="s">
        <v>59</v>
      </c>
      <c r="F104" s="2" t="s">
        <v>62</v>
      </c>
      <c r="G104" s="3">
        <f t="shared" si="34"/>
        <v>0</v>
      </c>
      <c r="H104" s="3"/>
      <c r="I104" s="3"/>
      <c r="J104" s="3"/>
    </row>
    <row r="105" spans="1:10" ht="23.25" customHeight="1" x14ac:dyDescent="0.25">
      <c r="A105" s="30" t="s">
        <v>159</v>
      </c>
      <c r="B105" s="30"/>
      <c r="C105" s="2" t="s">
        <v>199</v>
      </c>
      <c r="D105" s="2" t="s">
        <v>22</v>
      </c>
      <c r="E105" s="2" t="s">
        <v>59</v>
      </c>
      <c r="F105" s="2" t="s">
        <v>62</v>
      </c>
      <c r="G105" s="3">
        <f t="shared" si="34"/>
        <v>54</v>
      </c>
      <c r="H105" s="3">
        <v>54</v>
      </c>
      <c r="I105" s="3"/>
      <c r="J105" s="3"/>
    </row>
    <row r="106" spans="1:10" ht="23.25" customHeight="1" x14ac:dyDescent="0.25">
      <c r="A106" s="30" t="s">
        <v>198</v>
      </c>
      <c r="B106" s="30"/>
      <c r="C106" s="2" t="s">
        <v>200</v>
      </c>
      <c r="D106" s="2" t="s">
        <v>22</v>
      </c>
      <c r="E106" s="2" t="s">
        <v>59</v>
      </c>
      <c r="F106" s="2" t="s">
        <v>62</v>
      </c>
      <c r="G106" s="3">
        <f t="shared" si="34"/>
        <v>119</v>
      </c>
      <c r="H106" s="3">
        <v>119</v>
      </c>
      <c r="I106" s="3"/>
      <c r="J106" s="3"/>
    </row>
    <row r="107" spans="1:10" ht="43.5" x14ac:dyDescent="0.25">
      <c r="A107" s="39" t="s">
        <v>150</v>
      </c>
      <c r="B107" s="39" t="s">
        <v>96</v>
      </c>
      <c r="C107" s="6"/>
      <c r="D107" s="6"/>
      <c r="E107" s="6"/>
      <c r="F107" s="6"/>
      <c r="G107" s="7">
        <f>SUM(G108:G109)</f>
        <v>1000</v>
      </c>
      <c r="H107" s="7">
        <f>SUM(H108:H109)</f>
        <v>1000</v>
      </c>
      <c r="I107" s="7">
        <f t="shared" ref="I107" si="35">SUM(I108)</f>
        <v>0</v>
      </c>
      <c r="J107" s="7">
        <f t="shared" ref="J107" si="36">SUM(J108)</f>
        <v>0</v>
      </c>
    </row>
    <row r="108" spans="1:10" ht="22.5" customHeight="1" x14ac:dyDescent="0.25">
      <c r="A108" s="30" t="s">
        <v>151</v>
      </c>
      <c r="B108" s="30"/>
      <c r="C108" s="2" t="s">
        <v>17</v>
      </c>
      <c r="D108" s="2" t="s">
        <v>13</v>
      </c>
      <c r="E108" s="2" t="s">
        <v>18</v>
      </c>
      <c r="F108" s="2" t="s">
        <v>63</v>
      </c>
      <c r="G108" s="3">
        <v>750</v>
      </c>
      <c r="H108" s="3">
        <v>750</v>
      </c>
      <c r="I108" s="3"/>
      <c r="J108" s="3"/>
    </row>
    <row r="109" spans="1:10" ht="22.5" customHeight="1" x14ac:dyDescent="0.25">
      <c r="A109" s="30" t="s">
        <v>155</v>
      </c>
      <c r="B109" s="30"/>
      <c r="C109" s="2" t="s">
        <v>48</v>
      </c>
      <c r="D109" s="2" t="s">
        <v>13</v>
      </c>
      <c r="E109" s="2" t="s">
        <v>18</v>
      </c>
      <c r="F109" s="2" t="s">
        <v>63</v>
      </c>
      <c r="G109" s="3">
        <v>250</v>
      </c>
      <c r="H109" s="3">
        <v>250</v>
      </c>
      <c r="I109" s="3"/>
      <c r="J109" s="3"/>
    </row>
    <row r="110" spans="1:10" ht="29.25" x14ac:dyDescent="0.25">
      <c r="A110" s="5" t="s">
        <v>152</v>
      </c>
      <c r="B110" s="5" t="s">
        <v>95</v>
      </c>
      <c r="C110" s="6"/>
      <c r="D110" s="6"/>
      <c r="E110" s="6"/>
      <c r="F110" s="6"/>
      <c r="G110" s="7">
        <f>SUM(G111:G112)</f>
        <v>500</v>
      </c>
      <c r="H110" s="7">
        <f t="shared" ref="H110:I110" si="37">SUM(H111:H112)</f>
        <v>500</v>
      </c>
      <c r="I110" s="7">
        <f t="shared" si="37"/>
        <v>0</v>
      </c>
      <c r="J110" s="7">
        <f t="shared" ref="J110" si="38">SUM(J111:J112)</f>
        <v>0</v>
      </c>
    </row>
    <row r="111" spans="1:10" ht="15.75" x14ac:dyDescent="0.25">
      <c r="A111" s="1" t="s">
        <v>149</v>
      </c>
      <c r="B111" s="1"/>
      <c r="C111" s="2" t="s">
        <v>17</v>
      </c>
      <c r="D111" s="2" t="s">
        <v>13</v>
      </c>
      <c r="E111" s="2" t="s">
        <v>18</v>
      </c>
      <c r="F111" s="2" t="s">
        <v>64</v>
      </c>
      <c r="G111" s="3">
        <f>SUM(H111:I111)</f>
        <v>330</v>
      </c>
      <c r="H111" s="3">
        <v>330</v>
      </c>
      <c r="I111" s="3"/>
      <c r="J111" s="3"/>
    </row>
    <row r="112" spans="1:10" ht="15.75" x14ac:dyDescent="0.25">
      <c r="A112" s="1" t="s">
        <v>155</v>
      </c>
      <c r="B112" s="1"/>
      <c r="C112" s="2" t="s">
        <v>48</v>
      </c>
      <c r="D112" s="2" t="s">
        <v>13</v>
      </c>
      <c r="E112" s="2" t="s">
        <v>18</v>
      </c>
      <c r="F112" s="2" t="s">
        <v>64</v>
      </c>
      <c r="G112" s="3">
        <f>SUM(H112:I112)</f>
        <v>170</v>
      </c>
      <c r="H112" s="3">
        <v>170</v>
      </c>
      <c r="I112" s="3"/>
      <c r="J112" s="3"/>
    </row>
    <row r="113" spans="1:10" ht="29.25" x14ac:dyDescent="0.25">
      <c r="A113" s="5" t="s">
        <v>179</v>
      </c>
      <c r="B113" s="5" t="s">
        <v>97</v>
      </c>
      <c r="C113" s="6"/>
      <c r="D113" s="6"/>
      <c r="E113" s="6"/>
      <c r="F113" s="6"/>
      <c r="G113" s="7">
        <f>SUM(G114+G116+G118)</f>
        <v>5595.4</v>
      </c>
      <c r="H113" s="7">
        <f t="shared" ref="H113:I113" si="39">SUM(H114+H116+H118)</f>
        <v>5595.4</v>
      </c>
      <c r="I113" s="7">
        <f t="shared" si="39"/>
        <v>0</v>
      </c>
      <c r="J113" s="7">
        <f t="shared" ref="J113" si="40">SUM(J114+J116+J118)</f>
        <v>0</v>
      </c>
    </row>
    <row r="114" spans="1:10" ht="30" x14ac:dyDescent="0.25">
      <c r="A114" s="40" t="s">
        <v>66</v>
      </c>
      <c r="B114" s="40"/>
      <c r="C114" s="2"/>
      <c r="D114" s="2"/>
      <c r="E114" s="2"/>
      <c r="F114" s="2"/>
      <c r="G114" s="3">
        <f>SUM(G115)</f>
        <v>300</v>
      </c>
      <c r="H114" s="3">
        <f t="shared" ref="H114:I114" si="41">SUM(H115)</f>
        <v>300</v>
      </c>
      <c r="I114" s="3">
        <f t="shared" si="41"/>
        <v>0</v>
      </c>
      <c r="J114" s="3">
        <f t="shared" ref="J114" si="42">SUM(J115)</f>
        <v>0</v>
      </c>
    </row>
    <row r="115" spans="1:10" ht="15.75" x14ac:dyDescent="0.25">
      <c r="A115" s="40" t="s">
        <v>153</v>
      </c>
      <c r="B115" s="40"/>
      <c r="C115" s="2" t="s">
        <v>17</v>
      </c>
      <c r="D115" s="2" t="s">
        <v>13</v>
      </c>
      <c r="E115" s="2" t="s">
        <v>14</v>
      </c>
      <c r="F115" s="2" t="s">
        <v>65</v>
      </c>
      <c r="G115" s="3">
        <f t="shared" ref="G115:G119" si="43">SUM(H115:I115)</f>
        <v>300</v>
      </c>
      <c r="H115" s="31">
        <v>300</v>
      </c>
      <c r="I115" s="31"/>
      <c r="J115" s="31"/>
    </row>
    <row r="116" spans="1:10" ht="45" x14ac:dyDescent="0.25">
      <c r="A116" s="40" t="s">
        <v>67</v>
      </c>
      <c r="B116" s="40"/>
      <c r="C116" s="2"/>
      <c r="D116" s="2"/>
      <c r="E116" s="2"/>
      <c r="F116" s="2"/>
      <c r="G116" s="3">
        <f>SUM(G117)</f>
        <v>500</v>
      </c>
      <c r="H116" s="3">
        <f t="shared" ref="H116:I116" si="44">SUM(H117)</f>
        <v>500</v>
      </c>
      <c r="I116" s="3">
        <f t="shared" si="44"/>
        <v>0</v>
      </c>
      <c r="J116" s="3">
        <f t="shared" ref="J116" si="45">SUM(J117)</f>
        <v>0</v>
      </c>
    </row>
    <row r="117" spans="1:10" ht="15.75" x14ac:dyDescent="0.25">
      <c r="A117" s="40" t="s">
        <v>153</v>
      </c>
      <c r="B117" s="40"/>
      <c r="C117" s="2" t="s">
        <v>17</v>
      </c>
      <c r="D117" s="2" t="s">
        <v>13</v>
      </c>
      <c r="E117" s="2" t="s">
        <v>14</v>
      </c>
      <c r="F117" s="2" t="s">
        <v>65</v>
      </c>
      <c r="G117" s="3">
        <f t="shared" si="43"/>
        <v>500</v>
      </c>
      <c r="H117" s="31">
        <v>500</v>
      </c>
      <c r="I117" s="31"/>
      <c r="J117" s="31"/>
    </row>
    <row r="118" spans="1:10" ht="30" x14ac:dyDescent="0.25">
      <c r="A118" s="38" t="s">
        <v>68</v>
      </c>
      <c r="B118" s="38"/>
      <c r="C118" s="2"/>
      <c r="D118" s="2"/>
      <c r="E118" s="2"/>
      <c r="F118" s="2"/>
      <c r="G118" s="3">
        <f>SUM(G119)</f>
        <v>4795.3999999999996</v>
      </c>
      <c r="H118" s="3">
        <f t="shared" ref="H118:I118" si="46">SUM(H119)</f>
        <v>4795.3999999999996</v>
      </c>
      <c r="I118" s="3">
        <f t="shared" si="46"/>
        <v>0</v>
      </c>
      <c r="J118" s="3">
        <f t="shared" ref="J118" si="47">SUM(J119)</f>
        <v>0</v>
      </c>
    </row>
    <row r="119" spans="1:10" ht="15.75" x14ac:dyDescent="0.25">
      <c r="A119" s="40" t="s">
        <v>153</v>
      </c>
      <c r="B119" s="38"/>
      <c r="C119" s="2" t="s">
        <v>17</v>
      </c>
      <c r="D119" s="2" t="s">
        <v>13</v>
      </c>
      <c r="E119" s="2" t="s">
        <v>14</v>
      </c>
      <c r="F119" s="2" t="s">
        <v>65</v>
      </c>
      <c r="G119" s="3">
        <f t="shared" si="43"/>
        <v>4795.3999999999996</v>
      </c>
      <c r="H119" s="56">
        <v>4795.3999999999996</v>
      </c>
      <c r="I119" s="31"/>
      <c r="J119" s="31"/>
    </row>
    <row r="120" spans="1:10" ht="43.5" x14ac:dyDescent="0.25">
      <c r="A120" s="5" t="s">
        <v>154</v>
      </c>
      <c r="B120" s="5" t="s">
        <v>101</v>
      </c>
      <c r="C120" s="6"/>
      <c r="D120" s="6"/>
      <c r="E120" s="6"/>
      <c r="F120" s="6"/>
      <c r="G120" s="7">
        <f>SUM(G121)</f>
        <v>62649.9</v>
      </c>
      <c r="H120" s="7">
        <f t="shared" ref="H120:I120" si="48">SUM(H121)</f>
        <v>62649.9</v>
      </c>
      <c r="I120" s="7">
        <f t="shared" si="48"/>
        <v>0</v>
      </c>
      <c r="J120" s="7">
        <f t="shared" ref="J120" si="49">SUM(J121)</f>
        <v>0</v>
      </c>
    </row>
    <row r="121" spans="1:10" ht="22.5" customHeight="1" x14ac:dyDescent="0.25">
      <c r="A121" s="1" t="s">
        <v>125</v>
      </c>
      <c r="B121" s="1"/>
      <c r="C121" s="2" t="s">
        <v>17</v>
      </c>
      <c r="D121" s="2" t="s">
        <v>21</v>
      </c>
      <c r="E121" s="2" t="s">
        <v>14</v>
      </c>
      <c r="F121" s="2" t="s">
        <v>69</v>
      </c>
      <c r="G121" s="3">
        <f>SUM(H121:I121)</f>
        <v>62649.9</v>
      </c>
      <c r="H121" s="3">
        <v>62649.9</v>
      </c>
      <c r="I121" s="3"/>
      <c r="J121" s="3"/>
    </row>
    <row r="122" spans="1:10" ht="48" customHeight="1" x14ac:dyDescent="0.25">
      <c r="A122" s="5" t="s">
        <v>156</v>
      </c>
      <c r="B122" s="5" t="s">
        <v>99</v>
      </c>
      <c r="C122" s="6"/>
      <c r="D122" s="6"/>
      <c r="E122" s="6"/>
      <c r="F122" s="6"/>
      <c r="G122" s="7">
        <f>SUM(G123:G128)</f>
        <v>20524.5</v>
      </c>
      <c r="H122" s="7">
        <f>SUM(H123:H128)</f>
        <v>20524.5</v>
      </c>
      <c r="I122" s="7">
        <f>SUM(I123:I128)</f>
        <v>0</v>
      </c>
      <c r="J122" s="7">
        <f>SUM(J123:J128)</f>
        <v>0</v>
      </c>
    </row>
    <row r="123" spans="1:10" ht="15.75" x14ac:dyDescent="0.25">
      <c r="A123" s="1" t="s">
        <v>84</v>
      </c>
      <c r="B123" s="1"/>
      <c r="C123" s="2" t="s">
        <v>17</v>
      </c>
      <c r="D123" s="2" t="s">
        <v>21</v>
      </c>
      <c r="E123" s="2" t="s">
        <v>42</v>
      </c>
      <c r="F123" s="2" t="s">
        <v>70</v>
      </c>
      <c r="G123" s="3">
        <f>H123+I123</f>
        <v>385.9</v>
      </c>
      <c r="H123" s="3">
        <v>385.9</v>
      </c>
      <c r="I123" s="3"/>
      <c r="J123" s="3"/>
    </row>
    <row r="124" spans="1:10" ht="15.75" x14ac:dyDescent="0.25">
      <c r="A124" s="1" t="s">
        <v>84</v>
      </c>
      <c r="B124" s="1"/>
      <c r="C124" s="2" t="s">
        <v>17</v>
      </c>
      <c r="D124" s="2" t="s">
        <v>21</v>
      </c>
      <c r="E124" s="2" t="s">
        <v>42</v>
      </c>
      <c r="F124" s="2" t="s">
        <v>177</v>
      </c>
      <c r="G124" s="3">
        <f t="shared" ref="G124:G128" si="50">H124+I124</f>
        <v>10126.5</v>
      </c>
      <c r="H124" s="3">
        <v>10126.5</v>
      </c>
      <c r="I124" s="3"/>
      <c r="J124" s="3"/>
    </row>
    <row r="125" spans="1:10" ht="15.75" x14ac:dyDescent="0.25">
      <c r="A125" s="30" t="s">
        <v>134</v>
      </c>
      <c r="B125" s="1"/>
      <c r="C125" s="2" t="s">
        <v>12</v>
      </c>
      <c r="D125" s="2" t="s">
        <v>21</v>
      </c>
      <c r="E125" s="2" t="s">
        <v>42</v>
      </c>
      <c r="F125" s="2" t="s">
        <v>70</v>
      </c>
      <c r="G125" s="3">
        <f t="shared" si="50"/>
        <v>570</v>
      </c>
      <c r="H125" s="3">
        <v>570</v>
      </c>
      <c r="I125" s="3"/>
      <c r="J125" s="3"/>
    </row>
    <row r="126" spans="1:10" ht="15.75" x14ac:dyDescent="0.25">
      <c r="A126" s="1" t="s">
        <v>157</v>
      </c>
      <c r="B126" s="1"/>
      <c r="C126" s="2" t="s">
        <v>158</v>
      </c>
      <c r="D126" s="2" t="s">
        <v>21</v>
      </c>
      <c r="E126" s="2" t="s">
        <v>42</v>
      </c>
      <c r="F126" s="2" t="s">
        <v>70</v>
      </c>
      <c r="G126" s="3">
        <f t="shared" si="50"/>
        <v>986.8</v>
      </c>
      <c r="H126" s="3">
        <v>986.8</v>
      </c>
      <c r="I126" s="3"/>
      <c r="J126" s="3"/>
    </row>
    <row r="127" spans="1:10" ht="15.75" x14ac:dyDescent="0.25">
      <c r="A127" s="1" t="s">
        <v>155</v>
      </c>
      <c r="B127" s="1"/>
      <c r="C127" s="2" t="s">
        <v>48</v>
      </c>
      <c r="D127" s="2" t="s">
        <v>21</v>
      </c>
      <c r="E127" s="2" t="s">
        <v>42</v>
      </c>
      <c r="F127" s="2" t="s">
        <v>70</v>
      </c>
      <c r="G127" s="3">
        <f t="shared" si="50"/>
        <v>173.3</v>
      </c>
      <c r="H127" s="3">
        <v>173.3</v>
      </c>
      <c r="I127" s="3"/>
      <c r="J127" s="3"/>
    </row>
    <row r="128" spans="1:10" ht="15.75" x14ac:dyDescent="0.25">
      <c r="A128" s="1" t="s">
        <v>212</v>
      </c>
      <c r="B128" s="1"/>
      <c r="C128" s="2" t="s">
        <v>17</v>
      </c>
      <c r="D128" s="2" t="s">
        <v>21</v>
      </c>
      <c r="E128" s="2" t="s">
        <v>42</v>
      </c>
      <c r="F128" s="2" t="s">
        <v>70</v>
      </c>
      <c r="G128" s="3">
        <f t="shared" si="50"/>
        <v>8282</v>
      </c>
      <c r="H128" s="3">
        <v>8282</v>
      </c>
      <c r="I128" s="3"/>
      <c r="J128" s="3"/>
    </row>
    <row r="129" spans="1:10" ht="30" hidden="1" x14ac:dyDescent="0.25">
      <c r="A129" s="1" t="s">
        <v>71</v>
      </c>
      <c r="B129" s="1"/>
      <c r="C129" s="2"/>
      <c r="D129" s="2" t="s">
        <v>21</v>
      </c>
      <c r="E129" s="2" t="s">
        <v>26</v>
      </c>
      <c r="F129" s="2"/>
      <c r="G129" s="3">
        <f t="shared" ref="G129" si="51">SUM(H129:I129)</f>
        <v>0</v>
      </c>
      <c r="H129" s="3"/>
      <c r="I129" s="3"/>
      <c r="J129" s="3"/>
    </row>
    <row r="130" spans="1:10" ht="43.5" x14ac:dyDescent="0.25">
      <c r="A130" s="5" t="s">
        <v>161</v>
      </c>
      <c r="B130" s="5" t="s">
        <v>104</v>
      </c>
      <c r="C130" s="6"/>
      <c r="D130" s="6"/>
      <c r="E130" s="6"/>
      <c r="F130" s="6"/>
      <c r="G130" s="7">
        <f>SUM(G131)</f>
        <v>5486.1</v>
      </c>
      <c r="H130" s="7">
        <f t="shared" ref="H130:I130" si="52">SUM(H131)</f>
        <v>5486.1</v>
      </c>
      <c r="I130" s="7">
        <f t="shared" si="52"/>
        <v>0</v>
      </c>
      <c r="J130" s="7">
        <f t="shared" ref="J130" si="53">SUM(J131)</f>
        <v>0</v>
      </c>
    </row>
    <row r="131" spans="1:10" ht="20.25" customHeight="1" x14ac:dyDescent="0.25">
      <c r="A131" s="1" t="s">
        <v>85</v>
      </c>
      <c r="B131" s="1"/>
      <c r="C131" s="2" t="s">
        <v>17</v>
      </c>
      <c r="D131" s="2" t="s">
        <v>21</v>
      </c>
      <c r="E131" s="2" t="s">
        <v>26</v>
      </c>
      <c r="F131" s="2" t="s">
        <v>72</v>
      </c>
      <c r="G131" s="3">
        <f>SUM(H131:I131)</f>
        <v>5486.1</v>
      </c>
      <c r="H131" s="3">
        <v>5486.1</v>
      </c>
      <c r="I131" s="3"/>
      <c r="J131" s="3"/>
    </row>
    <row r="132" spans="1:10" ht="32.25" hidden="1" customHeight="1" x14ac:dyDescent="0.25">
      <c r="A132" s="5" t="s">
        <v>171</v>
      </c>
      <c r="B132" s="5"/>
      <c r="C132" s="6"/>
      <c r="D132" s="6"/>
      <c r="E132" s="6"/>
      <c r="F132" s="6"/>
      <c r="G132" s="7">
        <f>SUM(G133:G136)</f>
        <v>0</v>
      </c>
      <c r="H132" s="7">
        <f t="shared" ref="H132:I132" si="54">SUM(H133:H136)</f>
        <v>0</v>
      </c>
      <c r="I132" s="7">
        <f t="shared" si="54"/>
        <v>0</v>
      </c>
      <c r="J132" s="7">
        <f t="shared" ref="J132" si="55">SUM(J133:J136)</f>
        <v>0</v>
      </c>
    </row>
    <row r="133" spans="1:10" ht="18.75" hidden="1" customHeight="1" x14ac:dyDescent="0.25">
      <c r="A133" s="1" t="s">
        <v>155</v>
      </c>
      <c r="B133" s="1"/>
      <c r="C133" s="2" t="s">
        <v>48</v>
      </c>
      <c r="D133" s="2" t="s">
        <v>21</v>
      </c>
      <c r="E133" s="2" t="s">
        <v>14</v>
      </c>
      <c r="F133" s="2" t="s">
        <v>173</v>
      </c>
      <c r="G133" s="3">
        <f>SUM(H133:I133)</f>
        <v>0</v>
      </c>
      <c r="H133" s="3"/>
      <c r="I133" s="3"/>
      <c r="J133" s="3"/>
    </row>
    <row r="134" spans="1:10" ht="18.75" hidden="1" customHeight="1" x14ac:dyDescent="0.25">
      <c r="A134" s="1" t="s">
        <v>85</v>
      </c>
      <c r="B134" s="1"/>
      <c r="C134" s="2" t="s">
        <v>17</v>
      </c>
      <c r="D134" s="2" t="s">
        <v>21</v>
      </c>
      <c r="E134" s="2" t="s">
        <v>14</v>
      </c>
      <c r="F134" s="2" t="s">
        <v>173</v>
      </c>
      <c r="G134" s="3">
        <f t="shared" ref="G134:G136" si="56">SUM(H134:I134)</f>
        <v>0</v>
      </c>
      <c r="H134" s="3"/>
      <c r="I134" s="3"/>
      <c r="J134" s="3"/>
    </row>
    <row r="135" spans="1:10" ht="18.75" hidden="1" customHeight="1" x14ac:dyDescent="0.25">
      <c r="A135" s="1" t="s">
        <v>172</v>
      </c>
      <c r="B135" s="1"/>
      <c r="C135" s="2" t="s">
        <v>48</v>
      </c>
      <c r="D135" s="2" t="s">
        <v>21</v>
      </c>
      <c r="E135" s="2" t="s">
        <v>26</v>
      </c>
      <c r="F135" s="2" t="s">
        <v>173</v>
      </c>
      <c r="G135" s="3">
        <f t="shared" si="56"/>
        <v>0</v>
      </c>
      <c r="H135" s="3"/>
      <c r="I135" s="3"/>
      <c r="J135" s="3"/>
    </row>
    <row r="136" spans="1:10" ht="18.75" hidden="1" customHeight="1" x14ac:dyDescent="0.25">
      <c r="A136" s="1" t="s">
        <v>84</v>
      </c>
      <c r="B136" s="1"/>
      <c r="C136" s="2" t="s">
        <v>17</v>
      </c>
      <c r="D136" s="2" t="s">
        <v>21</v>
      </c>
      <c r="E136" s="2" t="s">
        <v>26</v>
      </c>
      <c r="F136" s="2" t="s">
        <v>173</v>
      </c>
      <c r="G136" s="3">
        <f t="shared" si="56"/>
        <v>0</v>
      </c>
      <c r="H136" s="3"/>
      <c r="I136" s="3"/>
      <c r="J136" s="3"/>
    </row>
    <row r="137" spans="1:10" ht="43.5" x14ac:dyDescent="0.25">
      <c r="A137" s="5" t="s">
        <v>163</v>
      </c>
      <c r="B137" s="5" t="s">
        <v>106</v>
      </c>
      <c r="C137" s="6"/>
      <c r="D137" s="6"/>
      <c r="E137" s="6"/>
      <c r="F137" s="6"/>
      <c r="G137" s="7">
        <f>SUM(G138)</f>
        <v>7500</v>
      </c>
      <c r="H137" s="7">
        <f t="shared" ref="H137:J137" si="57">SUM(H138)</f>
        <v>7500</v>
      </c>
      <c r="I137" s="7">
        <f t="shared" si="57"/>
        <v>0</v>
      </c>
      <c r="J137" s="7">
        <f t="shared" si="57"/>
        <v>0</v>
      </c>
    </row>
    <row r="138" spans="1:10" ht="15.75" x14ac:dyDescent="0.25">
      <c r="A138" s="1" t="s">
        <v>162</v>
      </c>
      <c r="B138" s="1"/>
      <c r="C138" s="2" t="s">
        <v>17</v>
      </c>
      <c r="D138" s="2" t="s">
        <v>25</v>
      </c>
      <c r="E138" s="2" t="s">
        <v>22</v>
      </c>
      <c r="F138" s="2" t="s">
        <v>73</v>
      </c>
      <c r="G138" s="3">
        <f>SUM(H138:I138)</f>
        <v>7500</v>
      </c>
      <c r="H138" s="3">
        <v>7500</v>
      </c>
      <c r="I138" s="3"/>
      <c r="J138" s="3"/>
    </row>
    <row r="139" spans="1:10" ht="43.5" x14ac:dyDescent="0.25">
      <c r="A139" s="5" t="s">
        <v>164</v>
      </c>
      <c r="B139" s="5" t="s">
        <v>109</v>
      </c>
      <c r="C139" s="6"/>
      <c r="D139" s="6"/>
      <c r="E139" s="6"/>
      <c r="F139" s="6"/>
      <c r="G139" s="7">
        <f>SUM(G140)</f>
        <v>18673</v>
      </c>
      <c r="H139" s="7">
        <f t="shared" ref="H139:I139" si="58">SUM(H140)</f>
        <v>18673</v>
      </c>
      <c r="I139" s="7">
        <f t="shared" si="58"/>
        <v>0</v>
      </c>
      <c r="J139" s="7">
        <f t="shared" ref="J139" si="59">SUM(J140)</f>
        <v>0</v>
      </c>
    </row>
    <row r="140" spans="1:10" ht="15.75" x14ac:dyDescent="0.25">
      <c r="A140" s="1" t="s">
        <v>84</v>
      </c>
      <c r="B140" s="1"/>
      <c r="C140" s="2" t="s">
        <v>17</v>
      </c>
      <c r="D140" s="2" t="s">
        <v>25</v>
      </c>
      <c r="E140" s="2" t="s">
        <v>37</v>
      </c>
      <c r="F140" s="2" t="s">
        <v>74</v>
      </c>
      <c r="G140" s="3">
        <f>SUM(H140:I140)</f>
        <v>18673</v>
      </c>
      <c r="H140" s="3">
        <v>18673</v>
      </c>
      <c r="I140" s="3"/>
      <c r="J140" s="3"/>
    </row>
    <row r="141" spans="1:10" ht="43.5" x14ac:dyDescent="0.25">
      <c r="A141" s="5" t="s">
        <v>165</v>
      </c>
      <c r="B141" s="5" t="s">
        <v>111</v>
      </c>
      <c r="C141" s="6"/>
      <c r="D141" s="6"/>
      <c r="E141" s="6"/>
      <c r="F141" s="6"/>
      <c r="G141" s="7">
        <f>SUM(G142)</f>
        <v>20932.099999999999</v>
      </c>
      <c r="H141" s="7">
        <f t="shared" ref="H141:I141" si="60">SUM(H142)</f>
        <v>20932.099999999999</v>
      </c>
      <c r="I141" s="7">
        <f t="shared" si="60"/>
        <v>0</v>
      </c>
      <c r="J141" s="7">
        <f t="shared" ref="J141" si="61">SUM(J142)</f>
        <v>0</v>
      </c>
    </row>
    <row r="142" spans="1:10" ht="15.75" x14ac:dyDescent="0.25">
      <c r="A142" s="1" t="s">
        <v>84</v>
      </c>
      <c r="B142" s="1"/>
      <c r="C142" s="2" t="s">
        <v>17</v>
      </c>
      <c r="D142" s="2" t="s">
        <v>25</v>
      </c>
      <c r="E142" s="2" t="s">
        <v>13</v>
      </c>
      <c r="F142" s="2" t="s">
        <v>75</v>
      </c>
      <c r="G142" s="3">
        <f>SUM(H142:I142)</f>
        <v>20932.099999999999</v>
      </c>
      <c r="H142" s="3">
        <v>20932.099999999999</v>
      </c>
      <c r="I142" s="3"/>
      <c r="J142" s="3"/>
    </row>
    <row r="143" spans="1:10" ht="29.25" x14ac:dyDescent="0.25">
      <c r="A143" s="5" t="s">
        <v>166</v>
      </c>
      <c r="B143" s="5" t="s">
        <v>127</v>
      </c>
      <c r="C143" s="6"/>
      <c r="D143" s="6"/>
      <c r="E143" s="6"/>
      <c r="F143" s="6"/>
      <c r="G143" s="7">
        <f>SUM(G144:G149)</f>
        <v>121040.90000000001</v>
      </c>
      <c r="H143" s="7">
        <f t="shared" ref="H143:J143" si="62">SUM(H144:H149)</f>
        <v>2164.8000000000002</v>
      </c>
      <c r="I143" s="7">
        <f t="shared" si="62"/>
        <v>118876.1</v>
      </c>
      <c r="J143" s="7">
        <f t="shared" si="62"/>
        <v>0</v>
      </c>
    </row>
    <row r="144" spans="1:10" ht="16.5" customHeight="1" x14ac:dyDescent="0.25">
      <c r="A144" s="1" t="s">
        <v>125</v>
      </c>
      <c r="B144" s="38"/>
      <c r="C144" s="2" t="s">
        <v>17</v>
      </c>
      <c r="D144" s="2" t="s">
        <v>14</v>
      </c>
      <c r="E144" s="2" t="s">
        <v>22</v>
      </c>
      <c r="F144" s="2" t="s">
        <v>76</v>
      </c>
      <c r="G144" s="3">
        <f>SUM(H144:I144)</f>
        <v>751</v>
      </c>
      <c r="H144" s="41">
        <v>751</v>
      </c>
      <c r="I144" s="41"/>
      <c r="J144" s="41"/>
    </row>
    <row r="145" spans="1:10" ht="16.5" customHeight="1" x14ac:dyDescent="0.25">
      <c r="A145" s="1" t="s">
        <v>125</v>
      </c>
      <c r="B145" s="38"/>
      <c r="C145" s="2" t="s">
        <v>17</v>
      </c>
      <c r="D145" s="2" t="s">
        <v>14</v>
      </c>
      <c r="E145" s="2" t="s">
        <v>22</v>
      </c>
      <c r="F145" s="2" t="s">
        <v>174</v>
      </c>
      <c r="G145" s="3">
        <f t="shared" ref="G145:G149" si="63">SUM(H145:I145)</f>
        <v>84457.600000000006</v>
      </c>
      <c r="H145" s="41">
        <v>1163.8</v>
      </c>
      <c r="I145" s="41">
        <v>83293.8</v>
      </c>
      <c r="J145" s="41"/>
    </row>
    <row r="146" spans="1:10" ht="16.5" customHeight="1" x14ac:dyDescent="0.25">
      <c r="A146" s="1" t="s">
        <v>125</v>
      </c>
      <c r="B146" s="38"/>
      <c r="C146" s="2" t="s">
        <v>17</v>
      </c>
      <c r="D146" s="2" t="s">
        <v>42</v>
      </c>
      <c r="E146" s="2" t="s">
        <v>13</v>
      </c>
      <c r="F146" s="2" t="s">
        <v>195</v>
      </c>
      <c r="G146" s="3">
        <f t="shared" si="63"/>
        <v>19659.8</v>
      </c>
      <c r="H146" s="41"/>
      <c r="I146" s="41">
        <v>19659.8</v>
      </c>
      <c r="J146" s="41"/>
    </row>
    <row r="147" spans="1:10" ht="16.5" customHeight="1" x14ac:dyDescent="0.25">
      <c r="A147" s="1" t="s">
        <v>125</v>
      </c>
      <c r="B147" s="38"/>
      <c r="C147" s="2" t="s">
        <v>17</v>
      </c>
      <c r="D147" s="2" t="s">
        <v>42</v>
      </c>
      <c r="E147" s="2" t="s">
        <v>13</v>
      </c>
      <c r="F147" s="2" t="s">
        <v>196</v>
      </c>
      <c r="G147" s="3">
        <f t="shared" si="63"/>
        <v>13990.8</v>
      </c>
      <c r="H147" s="41"/>
      <c r="I147" s="41">
        <v>13990.8</v>
      </c>
      <c r="J147" s="41"/>
    </row>
    <row r="148" spans="1:10" ht="16.5" customHeight="1" x14ac:dyDescent="0.25">
      <c r="A148" s="1" t="s">
        <v>125</v>
      </c>
      <c r="B148" s="38"/>
      <c r="C148" s="2" t="s">
        <v>17</v>
      </c>
      <c r="D148" s="2" t="s">
        <v>14</v>
      </c>
      <c r="E148" s="2" t="s">
        <v>37</v>
      </c>
      <c r="F148" s="2" t="s">
        <v>76</v>
      </c>
      <c r="G148" s="3">
        <f t="shared" si="63"/>
        <v>250</v>
      </c>
      <c r="H148" s="41">
        <v>250</v>
      </c>
      <c r="I148" s="41"/>
      <c r="J148" s="41"/>
    </row>
    <row r="149" spans="1:10" ht="16.5" customHeight="1" x14ac:dyDescent="0.25">
      <c r="A149" s="1" t="s">
        <v>125</v>
      </c>
      <c r="B149" s="38"/>
      <c r="C149" s="2" t="s">
        <v>17</v>
      </c>
      <c r="D149" s="2" t="s">
        <v>14</v>
      </c>
      <c r="E149" s="2" t="s">
        <v>37</v>
      </c>
      <c r="F149" s="2" t="s">
        <v>175</v>
      </c>
      <c r="G149" s="3">
        <f t="shared" si="63"/>
        <v>1931.7</v>
      </c>
      <c r="H149" s="41"/>
      <c r="I149" s="41">
        <v>1931.7</v>
      </c>
      <c r="J149" s="41"/>
    </row>
    <row r="150" spans="1:10" ht="28.5" x14ac:dyDescent="0.25">
      <c r="A150" s="42" t="s">
        <v>167</v>
      </c>
      <c r="B150" s="42" t="s">
        <v>131</v>
      </c>
      <c r="C150" s="6"/>
      <c r="D150" s="6"/>
      <c r="E150" s="6"/>
      <c r="F150" s="6"/>
      <c r="G150" s="7">
        <f>SUM(G151)</f>
        <v>300</v>
      </c>
      <c r="H150" s="7">
        <f t="shared" ref="H150:I150" si="64">SUM(H151)</f>
        <v>300</v>
      </c>
      <c r="I150" s="7">
        <f t="shared" si="64"/>
        <v>0</v>
      </c>
      <c r="J150" s="7">
        <f t="shared" ref="J150" si="65">SUM(J151)</f>
        <v>0</v>
      </c>
    </row>
    <row r="151" spans="1:10" ht="15.75" x14ac:dyDescent="0.25">
      <c r="A151" s="43" t="s">
        <v>84</v>
      </c>
      <c r="B151" s="43"/>
      <c r="C151" s="2" t="s">
        <v>17</v>
      </c>
      <c r="D151" s="2" t="s">
        <v>42</v>
      </c>
      <c r="E151" s="2" t="s">
        <v>77</v>
      </c>
      <c r="F151" s="2" t="s">
        <v>78</v>
      </c>
      <c r="G151" s="3">
        <f>SUM(H151:I151)</f>
        <v>300</v>
      </c>
      <c r="H151" s="21">
        <v>300</v>
      </c>
      <c r="I151" s="21"/>
      <c r="J151" s="21"/>
    </row>
    <row r="152" spans="1:10" ht="29.25" x14ac:dyDescent="0.25">
      <c r="A152" s="5" t="s">
        <v>168</v>
      </c>
      <c r="B152" s="5" t="s">
        <v>132</v>
      </c>
      <c r="C152" s="6"/>
      <c r="D152" s="6"/>
      <c r="E152" s="6"/>
      <c r="F152" s="6"/>
      <c r="G152" s="7">
        <f>SUM(G153:G154)</f>
        <v>14368</v>
      </c>
      <c r="H152" s="7">
        <f t="shared" ref="H152:I152" si="66">SUM(H153:H154)</f>
        <v>14368</v>
      </c>
      <c r="I152" s="7">
        <f t="shared" si="66"/>
        <v>0</v>
      </c>
      <c r="J152" s="7">
        <f t="shared" ref="J152" si="67">SUM(J153:J154)</f>
        <v>0</v>
      </c>
    </row>
    <row r="153" spans="1:10" ht="15.75" x14ac:dyDescent="0.25">
      <c r="A153" s="1" t="s">
        <v>169</v>
      </c>
      <c r="B153" s="1"/>
      <c r="C153" s="2" t="s">
        <v>17</v>
      </c>
      <c r="D153" s="2" t="s">
        <v>26</v>
      </c>
      <c r="E153" s="2" t="s">
        <v>21</v>
      </c>
      <c r="F153" s="2" t="s">
        <v>79</v>
      </c>
      <c r="G153" s="3">
        <f>SUM(H153:I153)</f>
        <v>8000</v>
      </c>
      <c r="H153" s="3">
        <v>8000</v>
      </c>
      <c r="I153" s="3"/>
      <c r="J153" s="3"/>
    </row>
    <row r="154" spans="1:10" ht="15.75" x14ac:dyDescent="0.25">
      <c r="A154" s="1" t="s">
        <v>169</v>
      </c>
      <c r="B154" s="1"/>
      <c r="C154" s="2" t="s">
        <v>17</v>
      </c>
      <c r="D154" s="2" t="s">
        <v>26</v>
      </c>
      <c r="E154" s="2" t="s">
        <v>21</v>
      </c>
      <c r="F154" s="2" t="s">
        <v>176</v>
      </c>
      <c r="G154" s="3">
        <f>SUM(H154:I154)</f>
        <v>6368</v>
      </c>
      <c r="H154" s="3">
        <v>6368</v>
      </c>
      <c r="I154" s="3"/>
      <c r="J154" s="3"/>
    </row>
    <row r="155" spans="1:10" ht="15.75" hidden="1" x14ac:dyDescent="0.25">
      <c r="A155" s="5"/>
      <c r="B155" s="1"/>
      <c r="C155" s="2"/>
      <c r="D155" s="2"/>
      <c r="E155" s="2"/>
      <c r="F155" s="2"/>
      <c r="G155" s="3"/>
      <c r="H155" s="3"/>
      <c r="I155" s="3"/>
      <c r="J155" s="3"/>
    </row>
    <row r="156" spans="1:10" ht="15.75" hidden="1" x14ac:dyDescent="0.25">
      <c r="A156" s="1"/>
      <c r="B156" s="1"/>
      <c r="C156" s="2"/>
      <c r="D156" s="2"/>
      <c r="E156" s="2"/>
      <c r="F156" s="2"/>
      <c r="G156" s="3"/>
      <c r="H156" s="3"/>
      <c r="I156" s="3"/>
      <c r="J156" s="3"/>
    </row>
    <row r="157" spans="1:10" ht="15.75" hidden="1" x14ac:dyDescent="0.25">
      <c r="A157" s="1"/>
      <c r="B157" s="1"/>
      <c r="C157" s="2"/>
      <c r="D157" s="2"/>
      <c r="E157" s="2"/>
      <c r="F157" s="2"/>
      <c r="G157" s="3"/>
      <c r="H157" s="3"/>
      <c r="I157" s="3"/>
      <c r="J157" s="3"/>
    </row>
    <row r="158" spans="1:10" ht="15.75" hidden="1" x14ac:dyDescent="0.25">
      <c r="A158" s="1"/>
      <c r="B158" s="1"/>
      <c r="C158" s="2"/>
      <c r="D158" s="2"/>
      <c r="E158" s="2"/>
      <c r="F158" s="2"/>
      <c r="G158" s="3"/>
      <c r="H158" s="3"/>
      <c r="I158" s="3"/>
      <c r="J158" s="3"/>
    </row>
    <row r="159" spans="1:10" ht="15.75" x14ac:dyDescent="0.25">
      <c r="A159" s="44" t="s">
        <v>58</v>
      </c>
      <c r="B159" s="44"/>
      <c r="C159" s="32"/>
      <c r="D159" s="32"/>
      <c r="E159" s="32"/>
      <c r="F159" s="32"/>
      <c r="G159" s="45">
        <f>SUM(G95+G97+G100+G107+G110+G113+G120+G122+G130+G132+G137+G139+G141+G143+G150+G152)</f>
        <v>299969.90000000002</v>
      </c>
      <c r="H159" s="45">
        <f>SUM(H95+H97+H100+H107+H110+H113+H120+H122+H130+H132+H137+H139+H141+H143+H150+H152)</f>
        <v>181093.80000000002</v>
      </c>
      <c r="I159" s="45">
        <f>SUM(I95+I97+I100+I107+I110+I113+I120+I122+I130+I132+I137+I139+I141+I143+I150+I152)</f>
        <v>118876.1</v>
      </c>
      <c r="J159" s="45">
        <f>SUM(J95+J97+J100+J107+J110+J113+J120+J122+J130+J132+J137+J139+J141+J143+J150+J152)</f>
        <v>0</v>
      </c>
    </row>
    <row r="160" spans="1:10" ht="15.75" x14ac:dyDescent="0.25">
      <c r="A160" s="44" t="s">
        <v>80</v>
      </c>
      <c r="B160" s="44"/>
      <c r="C160" s="32"/>
      <c r="D160" s="32"/>
      <c r="E160" s="32"/>
      <c r="F160" s="32"/>
      <c r="G160" s="45">
        <f>SUM(G92+G159)</f>
        <v>1332514.6000000001</v>
      </c>
      <c r="H160" s="45">
        <f>SUM(H92+H159)</f>
        <v>316537.30000000005</v>
      </c>
      <c r="I160" s="45">
        <f>SUM(I92+I159)</f>
        <v>1015977.3</v>
      </c>
      <c r="J160" s="45">
        <f>SUM(J92+J159)</f>
        <v>0</v>
      </c>
    </row>
    <row r="162" spans="1:9" hidden="1" x14ac:dyDescent="0.25">
      <c r="A162" s="4" t="s">
        <v>180</v>
      </c>
      <c r="G162" s="47">
        <f>SUM(G124+G145+G149+G154)</f>
        <v>102883.8</v>
      </c>
      <c r="H162" s="47">
        <f>SUM(H124+H145+H149+H154)</f>
        <v>17658.3</v>
      </c>
      <c r="I162" s="47">
        <f>SUM(I124+I145+I149+I154)</f>
        <v>85225.5</v>
      </c>
    </row>
    <row r="163" spans="1:9" hidden="1" x14ac:dyDescent="0.25">
      <c r="A163" s="4" t="s">
        <v>181</v>
      </c>
      <c r="G163" s="47">
        <f>SUM(G92+G95+G97+G100+G107+G110+G113+G120+G123+G126+G127+G128+G130+G132+G137+G139+G141+G144+G148+G150+G153)</f>
        <v>1195410.2</v>
      </c>
      <c r="H163" s="47">
        <f>SUM(H92+H95+H97+H100+H107+H110+H113+H120+H123+H126+H127+H128+H130+H132+H137+H139+H141+H144+H148+H150+H153)</f>
        <v>298309</v>
      </c>
      <c r="I163" s="47">
        <f>SUM(I92+I95+I97+I100+I107+I110+I113+I120+I123+I126+I127+I128+I130+I132+I137+I139+I141+I144+I148+I150+I153)</f>
        <v>897101.20000000007</v>
      </c>
    </row>
  </sheetData>
  <mergeCells count="17">
    <mergeCell ref="H1:I1"/>
    <mergeCell ref="H2:I2"/>
    <mergeCell ref="H3:I3"/>
    <mergeCell ref="H4:L4"/>
    <mergeCell ref="A6:H6"/>
    <mergeCell ref="A94:J94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0.98425196850393704" right="0.19685039370078741" top="0.78740157480314965" bottom="0.78740157480314965" header="0.31496062992125984" footer="0.31496062992125984"/>
  <pageSetup paperSize="9" scale="4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topLeftCell="C1" workbookViewId="0">
      <selection activeCell="G3" sqref="G3"/>
    </sheetView>
  </sheetViews>
  <sheetFormatPr defaultRowHeight="15" x14ac:dyDescent="0.25"/>
  <cols>
    <col min="1" max="1" width="68.28515625" style="4" customWidth="1"/>
    <col min="2" max="2" width="21.710937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11" width="20.5703125" style="4" customWidth="1"/>
    <col min="12" max="12" width="15.85546875" style="4" customWidth="1"/>
    <col min="13" max="13" width="15.7109375" style="4" customWidth="1"/>
    <col min="14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3" s="8" customFormat="1" ht="15.75" x14ac:dyDescent="0.25">
      <c r="C1" s="9"/>
      <c r="D1" s="9"/>
      <c r="E1" s="9"/>
      <c r="F1" s="9"/>
      <c r="L1" s="8" t="s">
        <v>214</v>
      </c>
    </row>
    <row r="2" spans="1:13" s="8" customFormat="1" ht="15.75" x14ac:dyDescent="0.25">
      <c r="C2" s="9"/>
      <c r="D2" s="9"/>
      <c r="E2" s="9"/>
      <c r="F2" s="9"/>
      <c r="L2" s="8" t="s">
        <v>0</v>
      </c>
    </row>
    <row r="3" spans="1:13" s="8" customFormat="1" ht="15.75" x14ac:dyDescent="0.25">
      <c r="C3" s="9"/>
      <c r="D3" s="9"/>
      <c r="E3" s="9"/>
      <c r="F3" s="9"/>
      <c r="L3" s="8" t="s">
        <v>1</v>
      </c>
    </row>
    <row r="4" spans="1:13" s="8" customFormat="1" ht="15.75" x14ac:dyDescent="0.25">
      <c r="C4" s="9"/>
      <c r="D4" s="9"/>
      <c r="E4" s="9"/>
      <c r="F4" s="9"/>
      <c r="L4" s="8" t="s">
        <v>217</v>
      </c>
    </row>
    <row r="6" spans="1:13" s="59" customFormat="1" ht="15.75" x14ac:dyDescent="0.25">
      <c r="A6" s="79" t="s">
        <v>203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8" spans="1:13" s="11" customFormat="1" ht="12.75" x14ac:dyDescent="0.2">
      <c r="A8" s="71" t="s">
        <v>3</v>
      </c>
      <c r="B8" s="57"/>
      <c r="C8" s="71" t="s">
        <v>4</v>
      </c>
      <c r="D8" s="71" t="s">
        <v>5</v>
      </c>
      <c r="E8" s="71" t="s">
        <v>82</v>
      </c>
      <c r="F8" s="71" t="s">
        <v>6</v>
      </c>
      <c r="G8" s="71" t="s">
        <v>204</v>
      </c>
      <c r="H8" s="73" t="s">
        <v>8</v>
      </c>
      <c r="I8" s="74"/>
      <c r="J8" s="75"/>
      <c r="K8" s="71" t="s">
        <v>205</v>
      </c>
      <c r="L8" s="80" t="s">
        <v>8</v>
      </c>
      <c r="M8" s="81"/>
    </row>
    <row r="9" spans="1:13" s="11" customFormat="1" ht="12.75" x14ac:dyDescent="0.2">
      <c r="A9" s="72"/>
      <c r="B9" s="58"/>
      <c r="C9" s="72"/>
      <c r="D9" s="72"/>
      <c r="E9" s="72"/>
      <c r="F9" s="72"/>
      <c r="G9" s="72"/>
      <c r="H9" s="76" t="s">
        <v>9</v>
      </c>
      <c r="I9" s="76" t="s">
        <v>178</v>
      </c>
      <c r="J9" s="76" t="s">
        <v>10</v>
      </c>
      <c r="K9" s="72"/>
      <c r="L9" s="76" t="s">
        <v>9</v>
      </c>
      <c r="M9" s="76" t="s">
        <v>178</v>
      </c>
    </row>
    <row r="10" spans="1:13" s="11" customFormat="1" ht="12.75" x14ac:dyDescent="0.2">
      <c r="A10" s="72"/>
      <c r="B10" s="58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s="11" customFormat="1" ht="25.5" x14ac:dyDescent="0.2">
      <c r="A11" s="72"/>
      <c r="B11" s="58" t="s">
        <v>91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s="62" customFormat="1" ht="11.25" x14ac:dyDescent="0.2">
      <c r="A12" s="60">
        <v>1</v>
      </c>
      <c r="B12" s="60"/>
      <c r="C12" s="61">
        <v>2</v>
      </c>
      <c r="D12" s="61">
        <v>3</v>
      </c>
      <c r="E12" s="61">
        <v>4</v>
      </c>
      <c r="F12" s="61">
        <v>5</v>
      </c>
      <c r="G12" s="61">
        <v>6</v>
      </c>
      <c r="H12" s="60">
        <v>7</v>
      </c>
      <c r="I12" s="60">
        <v>8</v>
      </c>
      <c r="J12" s="60">
        <v>9</v>
      </c>
      <c r="K12" s="61">
        <v>9</v>
      </c>
      <c r="L12" s="60">
        <v>10</v>
      </c>
      <c r="M12" s="60">
        <v>11</v>
      </c>
    </row>
    <row r="13" spans="1:13" x14ac:dyDescent="0.25">
      <c r="A13" s="69" t="s">
        <v>11</v>
      </c>
      <c r="B13" s="69"/>
      <c r="C13" s="70"/>
      <c r="D13" s="70"/>
      <c r="E13" s="70"/>
      <c r="F13" s="70"/>
      <c r="G13" s="70"/>
      <c r="H13" s="70"/>
      <c r="I13" s="70"/>
      <c r="J13" s="70"/>
      <c r="K13" s="50"/>
      <c r="L13" s="50"/>
      <c r="M13" s="50"/>
    </row>
    <row r="14" spans="1:13" ht="86.25" x14ac:dyDescent="0.25">
      <c r="A14" s="15" t="s">
        <v>135</v>
      </c>
      <c r="B14" s="15"/>
      <c r="C14" s="16"/>
      <c r="D14" s="16"/>
      <c r="E14" s="6"/>
      <c r="F14" s="6"/>
      <c r="G14" s="7">
        <f>SUM(G15:G16)</f>
        <v>12543.5</v>
      </c>
      <c r="H14" s="7">
        <f t="shared" ref="H14:I14" si="0">SUM(H15:H16)</f>
        <v>263</v>
      </c>
      <c r="I14" s="7">
        <f t="shared" si="0"/>
        <v>12280.5</v>
      </c>
      <c r="J14" s="7">
        <f>SUM(J15:J16)</f>
        <v>0</v>
      </c>
      <c r="K14" s="7">
        <f>SUM(K15:K16)</f>
        <v>0</v>
      </c>
      <c r="L14" s="7">
        <f t="shared" ref="L14:M14" si="1">SUM(L15:L16)</f>
        <v>0</v>
      </c>
      <c r="M14" s="7">
        <f t="shared" si="1"/>
        <v>0</v>
      </c>
    </row>
    <row r="15" spans="1:13" ht="15.75" x14ac:dyDescent="0.25">
      <c r="A15" s="17" t="s">
        <v>83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12280.5</v>
      </c>
      <c r="H15" s="3"/>
      <c r="I15" s="3">
        <v>12280.5</v>
      </c>
      <c r="J15" s="3"/>
      <c r="K15" s="3">
        <f>SUM(L15:M15)</f>
        <v>0</v>
      </c>
      <c r="L15" s="3"/>
      <c r="M15" s="3"/>
    </row>
    <row r="16" spans="1:13" ht="15.75" x14ac:dyDescent="0.25">
      <c r="A16" s="17" t="s">
        <v>83</v>
      </c>
      <c r="B16" s="17" t="s">
        <v>139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263</v>
      </c>
      <c r="H16" s="3">
        <v>263</v>
      </c>
      <c r="I16" s="3"/>
      <c r="J16" s="3"/>
      <c r="K16" s="3">
        <f>SUM(L16:M16)</f>
        <v>0</v>
      </c>
      <c r="L16" s="3"/>
      <c r="M16" s="3"/>
    </row>
    <row r="17" spans="1:13" ht="57.75" x14ac:dyDescent="0.25">
      <c r="A17" s="19" t="s">
        <v>206</v>
      </c>
      <c r="B17" s="19"/>
      <c r="C17" s="16"/>
      <c r="D17" s="16"/>
      <c r="E17" s="6"/>
      <c r="F17" s="6"/>
      <c r="G17" s="7">
        <f>SUM(G18:G19)</f>
        <v>100</v>
      </c>
      <c r="H17" s="7">
        <f t="shared" ref="H17:I17" si="2">SUM(H18:H19)</f>
        <v>10</v>
      </c>
      <c r="I17" s="7">
        <f t="shared" si="2"/>
        <v>90</v>
      </c>
      <c r="J17" s="7">
        <f>SUM(J18:J19)</f>
        <v>0</v>
      </c>
      <c r="K17" s="7">
        <f>SUM(K18:K19)</f>
        <v>61</v>
      </c>
      <c r="L17" s="7">
        <f t="shared" ref="L17:M17" si="3">SUM(L18:L19)</f>
        <v>6</v>
      </c>
      <c r="M17" s="7">
        <f t="shared" si="3"/>
        <v>55</v>
      </c>
    </row>
    <row r="18" spans="1:13" ht="15.75" x14ac:dyDescent="0.25">
      <c r="A18" s="20" t="s">
        <v>84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90</v>
      </c>
      <c r="H18" s="3"/>
      <c r="I18" s="3">
        <v>90</v>
      </c>
      <c r="J18" s="3"/>
      <c r="K18" s="3">
        <f>SUM(L18:M18)</f>
        <v>55</v>
      </c>
      <c r="L18" s="3"/>
      <c r="M18" s="3">
        <v>55</v>
      </c>
    </row>
    <row r="19" spans="1:13" ht="15.75" x14ac:dyDescent="0.25">
      <c r="A19" s="20" t="s">
        <v>84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10</v>
      </c>
      <c r="H19" s="21">
        <v>10</v>
      </c>
      <c r="I19" s="3"/>
      <c r="J19" s="3"/>
      <c r="K19" s="3">
        <f>SUM(L19:M19)</f>
        <v>6</v>
      </c>
      <c r="L19" s="21">
        <v>6</v>
      </c>
      <c r="M19" s="3"/>
    </row>
    <row r="20" spans="1:13" ht="15.75" x14ac:dyDescent="0.25">
      <c r="A20" s="19" t="s">
        <v>136</v>
      </c>
      <c r="B20" s="19"/>
      <c r="C20" s="16"/>
      <c r="D20" s="16"/>
      <c r="E20" s="6"/>
      <c r="F20" s="6"/>
      <c r="G20" s="7">
        <f>SUM(G21)</f>
        <v>0</v>
      </c>
      <c r="H20" s="7">
        <f t="shared" ref="H20:I20" si="4">SUM(H21)</f>
        <v>0</v>
      </c>
      <c r="I20" s="7">
        <f t="shared" si="4"/>
        <v>0</v>
      </c>
      <c r="J20" s="7"/>
      <c r="K20" s="7">
        <f>SUM(K21)</f>
        <v>0</v>
      </c>
      <c r="L20" s="7">
        <f t="shared" ref="L20:M20" si="5">SUM(L21)</f>
        <v>0</v>
      </c>
      <c r="M20" s="7">
        <f t="shared" si="5"/>
        <v>0</v>
      </c>
    </row>
    <row r="21" spans="1:13" ht="15.75" x14ac:dyDescent="0.25">
      <c r="A21" s="20" t="s">
        <v>84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0</v>
      </c>
      <c r="H21" s="3"/>
      <c r="I21" s="3"/>
      <c r="J21" s="7"/>
      <c r="K21" s="3">
        <f>SUM(L21:M21)</f>
        <v>0</v>
      </c>
      <c r="L21" s="3"/>
      <c r="M21" s="3"/>
    </row>
    <row r="22" spans="1:13" ht="43.5" x14ac:dyDescent="0.25">
      <c r="A22" s="5" t="s">
        <v>137</v>
      </c>
      <c r="B22" s="5"/>
      <c r="C22" s="22"/>
      <c r="D22" s="22"/>
      <c r="E22" s="22"/>
      <c r="F22" s="22"/>
      <c r="G22" s="7">
        <f>SUM(G23:G24)</f>
        <v>8899</v>
      </c>
      <c r="H22" s="7">
        <f t="shared" ref="H22:I22" si="6">SUM(H23:H24)</f>
        <v>0</v>
      </c>
      <c r="I22" s="7">
        <f t="shared" si="6"/>
        <v>8899</v>
      </c>
      <c r="J22" s="7">
        <f>SUM(J23:J24)</f>
        <v>0</v>
      </c>
      <c r="K22" s="7">
        <f>SUM(K23:K24)</f>
        <v>8253</v>
      </c>
      <c r="L22" s="7">
        <f t="shared" ref="L22:M22" si="7">SUM(L23:L24)</f>
        <v>0</v>
      </c>
      <c r="M22" s="7">
        <f t="shared" si="7"/>
        <v>8253</v>
      </c>
    </row>
    <row r="23" spans="1:13" ht="15.75" x14ac:dyDescent="0.25">
      <c r="A23" s="20" t="s">
        <v>84</v>
      </c>
      <c r="B23" s="20"/>
      <c r="C23" s="2" t="s">
        <v>17</v>
      </c>
      <c r="D23" s="2" t="s">
        <v>21</v>
      </c>
      <c r="E23" s="2" t="s">
        <v>25</v>
      </c>
      <c r="F23" s="2" t="s">
        <v>24</v>
      </c>
      <c r="G23" s="3">
        <f>SUM(H23:I23)</f>
        <v>8199</v>
      </c>
      <c r="H23" s="3"/>
      <c r="I23" s="3">
        <v>8199</v>
      </c>
      <c r="J23" s="3"/>
      <c r="K23" s="3">
        <f>SUM(L23:M23)</f>
        <v>7773</v>
      </c>
      <c r="L23" s="3"/>
      <c r="M23" s="3">
        <v>7773</v>
      </c>
    </row>
    <row r="24" spans="1:13" ht="15.75" x14ac:dyDescent="0.25">
      <c r="A24" s="20" t="s">
        <v>84</v>
      </c>
      <c r="B24" s="20"/>
      <c r="C24" s="2" t="s">
        <v>17</v>
      </c>
      <c r="D24" s="2" t="s">
        <v>21</v>
      </c>
      <c r="E24" s="2" t="s">
        <v>26</v>
      </c>
      <c r="F24" s="2" t="s">
        <v>24</v>
      </c>
      <c r="G24" s="3">
        <f>SUM(H24:I24)</f>
        <v>700</v>
      </c>
      <c r="H24" s="3"/>
      <c r="I24" s="3">
        <v>700</v>
      </c>
      <c r="J24" s="3"/>
      <c r="K24" s="3">
        <f>SUM(L24:M24)</f>
        <v>480</v>
      </c>
      <c r="L24" s="3"/>
      <c r="M24" s="3">
        <v>480</v>
      </c>
    </row>
    <row r="25" spans="1:13" ht="72" x14ac:dyDescent="0.25">
      <c r="A25" s="5" t="s">
        <v>138</v>
      </c>
      <c r="B25" s="5"/>
      <c r="C25" s="6"/>
      <c r="D25" s="6"/>
      <c r="E25" s="6"/>
      <c r="F25" s="6"/>
      <c r="G25" s="7">
        <f>SUM(G26:G28)</f>
        <v>29452</v>
      </c>
      <c r="H25" s="7">
        <f t="shared" ref="H25:I25" si="8">SUM(H26:H28)</f>
        <v>6128</v>
      </c>
      <c r="I25" s="7">
        <f t="shared" si="8"/>
        <v>23324</v>
      </c>
      <c r="J25" s="7">
        <f>SUM(J27:J28)</f>
        <v>0</v>
      </c>
      <c r="K25" s="7">
        <f>SUM(K26:K28)</f>
        <v>56110</v>
      </c>
      <c r="L25" s="7">
        <f t="shared" ref="L25:M25" si="9">SUM(L26:L28)</f>
        <v>7556</v>
      </c>
      <c r="M25" s="7">
        <f t="shared" si="9"/>
        <v>48554</v>
      </c>
    </row>
    <row r="26" spans="1:13" ht="15.75" x14ac:dyDescent="0.25">
      <c r="A26" s="1" t="s">
        <v>84</v>
      </c>
      <c r="B26" s="1"/>
      <c r="C26" s="2" t="s">
        <v>17</v>
      </c>
      <c r="D26" s="2" t="s">
        <v>21</v>
      </c>
      <c r="E26" s="2" t="s">
        <v>52</v>
      </c>
      <c r="F26" s="2" t="s">
        <v>201</v>
      </c>
      <c r="G26" s="3">
        <f>SUM(H26:I26)</f>
        <v>5000</v>
      </c>
      <c r="H26" s="3">
        <v>5000</v>
      </c>
      <c r="I26" s="3"/>
      <c r="J26" s="3"/>
      <c r="K26" s="3">
        <f>SUM(L26:M26)</f>
        <v>5000</v>
      </c>
      <c r="L26" s="3">
        <v>5000</v>
      </c>
      <c r="M26" s="3"/>
    </row>
    <row r="27" spans="1:13" ht="15.75" x14ac:dyDescent="0.25">
      <c r="A27" s="1" t="s">
        <v>85</v>
      </c>
      <c r="B27" s="1"/>
      <c r="C27" s="23" t="s">
        <v>17</v>
      </c>
      <c r="D27" s="23" t="s">
        <v>21</v>
      </c>
      <c r="E27" s="23" t="s">
        <v>14</v>
      </c>
      <c r="F27" s="24">
        <v>5226105</v>
      </c>
      <c r="G27" s="25">
        <f>SUM(H27:I27)</f>
        <v>23324</v>
      </c>
      <c r="H27" s="25"/>
      <c r="I27" s="25">
        <v>23324</v>
      </c>
      <c r="J27" s="25"/>
      <c r="K27" s="25">
        <f>SUM(L27:M27)</f>
        <v>48554</v>
      </c>
      <c r="L27" s="25"/>
      <c r="M27" s="25">
        <v>48554</v>
      </c>
    </row>
    <row r="28" spans="1:13" ht="15.75" x14ac:dyDescent="0.25">
      <c r="A28" s="1" t="s">
        <v>85</v>
      </c>
      <c r="B28" s="1" t="s">
        <v>102</v>
      </c>
      <c r="C28" s="23" t="s">
        <v>17</v>
      </c>
      <c r="D28" s="23" t="s">
        <v>21</v>
      </c>
      <c r="E28" s="23" t="s">
        <v>14</v>
      </c>
      <c r="F28" s="24">
        <v>7950105</v>
      </c>
      <c r="G28" s="25">
        <f>SUM(H28:I28)</f>
        <v>1128</v>
      </c>
      <c r="H28" s="25">
        <v>1128</v>
      </c>
      <c r="I28" s="25"/>
      <c r="J28" s="25"/>
      <c r="K28" s="25">
        <f>SUM(L28:M28)</f>
        <v>2556</v>
      </c>
      <c r="L28" s="25">
        <v>2556</v>
      </c>
      <c r="M28" s="25"/>
    </row>
    <row r="29" spans="1:13" ht="72" x14ac:dyDescent="0.25">
      <c r="A29" s="5" t="s">
        <v>144</v>
      </c>
      <c r="B29" s="5"/>
      <c r="C29" s="6"/>
      <c r="D29" s="6"/>
      <c r="E29" s="6"/>
      <c r="F29" s="6"/>
      <c r="G29" s="7">
        <f>SUM(G30:G31)</f>
        <v>300</v>
      </c>
      <c r="H29" s="7">
        <f t="shared" ref="H29:I29" si="10">SUM(H30:H31)</f>
        <v>300</v>
      </c>
      <c r="I29" s="7">
        <f t="shared" si="10"/>
        <v>0</v>
      </c>
      <c r="J29" s="7">
        <f>SUM(J30:J31)</f>
        <v>0</v>
      </c>
      <c r="K29" s="7">
        <f>SUM(K30:K31)</f>
        <v>300</v>
      </c>
      <c r="L29" s="7">
        <f t="shared" ref="L29:M29" si="11">SUM(L30:L31)</f>
        <v>300</v>
      </c>
      <c r="M29" s="7">
        <f t="shared" si="11"/>
        <v>0</v>
      </c>
    </row>
    <row r="30" spans="1:13" ht="15.75" x14ac:dyDescent="0.25">
      <c r="A30" s="20" t="s">
        <v>84</v>
      </c>
      <c r="B30" s="20"/>
      <c r="C30" s="2" t="s">
        <v>17</v>
      </c>
      <c r="D30" s="2" t="s">
        <v>21</v>
      </c>
      <c r="E30" s="2" t="s">
        <v>26</v>
      </c>
      <c r="F30" s="2" t="s">
        <v>27</v>
      </c>
      <c r="G30" s="3">
        <f>SUM(H30:I30)</f>
        <v>0</v>
      </c>
      <c r="H30" s="3"/>
      <c r="I30" s="3"/>
      <c r="J30" s="3"/>
      <c r="K30" s="3">
        <f>SUM(L30:M30)</f>
        <v>0</v>
      </c>
      <c r="L30" s="3"/>
      <c r="M30" s="3"/>
    </row>
    <row r="31" spans="1:13" ht="15.75" x14ac:dyDescent="0.25">
      <c r="A31" s="20" t="s">
        <v>84</v>
      </c>
      <c r="B31" s="20" t="s">
        <v>98</v>
      </c>
      <c r="C31" s="2" t="s">
        <v>17</v>
      </c>
      <c r="D31" s="2" t="s">
        <v>21</v>
      </c>
      <c r="E31" s="2" t="s">
        <v>26</v>
      </c>
      <c r="F31" s="2" t="s">
        <v>28</v>
      </c>
      <c r="G31" s="3">
        <f>SUM(H31:I31)</f>
        <v>300</v>
      </c>
      <c r="H31" s="3">
        <v>300</v>
      </c>
      <c r="I31" s="3"/>
      <c r="J31" s="3"/>
      <c r="K31" s="3">
        <f>SUM(L31:M31)</f>
        <v>300</v>
      </c>
      <c r="L31" s="3">
        <v>300</v>
      </c>
      <c r="M31" s="3"/>
    </row>
    <row r="32" spans="1:13" ht="100.5" x14ac:dyDescent="0.25">
      <c r="A32" s="5" t="s">
        <v>145</v>
      </c>
      <c r="B32" s="5"/>
      <c r="C32" s="6"/>
      <c r="D32" s="6"/>
      <c r="E32" s="6"/>
      <c r="F32" s="6"/>
      <c r="G32" s="7">
        <f>SUM(G33:G36)</f>
        <v>15000</v>
      </c>
      <c r="H32" s="7">
        <f t="shared" ref="H32:I32" si="12">SUM(H33:H36)</f>
        <v>15000</v>
      </c>
      <c r="I32" s="7">
        <f t="shared" si="12"/>
        <v>0</v>
      </c>
      <c r="J32" s="7">
        <f>SUM(J33:J36)</f>
        <v>0</v>
      </c>
      <c r="K32" s="7">
        <f>SUM(K33:K36)</f>
        <v>15000</v>
      </c>
      <c r="L32" s="7">
        <f t="shared" ref="L32:M32" si="13">SUM(L33:L36)</f>
        <v>15000</v>
      </c>
      <c r="M32" s="7">
        <f t="shared" si="13"/>
        <v>0</v>
      </c>
    </row>
    <row r="33" spans="1:13" ht="30" x14ac:dyDescent="0.25">
      <c r="A33" s="1" t="s">
        <v>86</v>
      </c>
      <c r="B33" s="1"/>
      <c r="C33" s="2" t="s">
        <v>17</v>
      </c>
      <c r="D33" s="2" t="s">
        <v>21</v>
      </c>
      <c r="E33" s="2" t="s">
        <v>26</v>
      </c>
      <c r="F33" s="2" t="s">
        <v>29</v>
      </c>
      <c r="G33" s="3">
        <f>SUM(H33:I33)</f>
        <v>0</v>
      </c>
      <c r="H33" s="3"/>
      <c r="I33" s="3"/>
      <c r="J33" s="3"/>
      <c r="K33" s="3">
        <f>SUM(L33:M33)</f>
        <v>0</v>
      </c>
      <c r="L33" s="3"/>
      <c r="M33" s="3"/>
    </row>
    <row r="34" spans="1:13" ht="15.75" x14ac:dyDescent="0.25">
      <c r="A34" s="20" t="s">
        <v>84</v>
      </c>
      <c r="B34" s="20" t="s">
        <v>103</v>
      </c>
      <c r="C34" s="2" t="s">
        <v>17</v>
      </c>
      <c r="D34" s="2" t="s">
        <v>21</v>
      </c>
      <c r="E34" s="2" t="s">
        <v>26</v>
      </c>
      <c r="F34" s="2" t="s">
        <v>30</v>
      </c>
      <c r="G34" s="3">
        <f t="shared" ref="G34:G36" si="14">SUM(H34:I34)</f>
        <v>5000</v>
      </c>
      <c r="H34" s="3">
        <v>5000</v>
      </c>
      <c r="I34" s="3"/>
      <c r="J34" s="3"/>
      <c r="K34" s="3">
        <f t="shared" ref="K34:K36" si="15">SUM(L34:M34)</f>
        <v>5000</v>
      </c>
      <c r="L34" s="3">
        <v>5000</v>
      </c>
      <c r="M34" s="3"/>
    </row>
    <row r="35" spans="1:13" ht="30" x14ac:dyDescent="0.25">
      <c r="A35" s="1" t="s">
        <v>87</v>
      </c>
      <c r="B35" s="1"/>
      <c r="C35" s="2" t="s">
        <v>12</v>
      </c>
      <c r="D35" s="2" t="s">
        <v>25</v>
      </c>
      <c r="E35" s="2" t="s">
        <v>22</v>
      </c>
      <c r="F35" s="2" t="s">
        <v>31</v>
      </c>
      <c r="G35" s="3">
        <f t="shared" si="14"/>
        <v>0</v>
      </c>
      <c r="H35" s="3"/>
      <c r="I35" s="3"/>
      <c r="J35" s="3"/>
      <c r="K35" s="3">
        <f t="shared" si="15"/>
        <v>0</v>
      </c>
      <c r="L35" s="3"/>
      <c r="M35" s="3"/>
    </row>
    <row r="36" spans="1:13" ht="15.75" x14ac:dyDescent="0.25">
      <c r="A36" s="1" t="s">
        <v>83</v>
      </c>
      <c r="B36" s="1" t="s">
        <v>100</v>
      </c>
      <c r="C36" s="2" t="s">
        <v>12</v>
      </c>
      <c r="D36" s="2" t="s">
        <v>25</v>
      </c>
      <c r="E36" s="2" t="s">
        <v>22</v>
      </c>
      <c r="F36" s="2" t="s">
        <v>32</v>
      </c>
      <c r="G36" s="3">
        <f t="shared" si="14"/>
        <v>10000</v>
      </c>
      <c r="H36" s="3">
        <v>10000</v>
      </c>
      <c r="I36" s="3"/>
      <c r="J36" s="3"/>
      <c r="K36" s="3">
        <f t="shared" si="15"/>
        <v>10000</v>
      </c>
      <c r="L36" s="3">
        <v>10000</v>
      </c>
      <c r="M36" s="3"/>
    </row>
    <row r="37" spans="1:13" ht="100.5" x14ac:dyDescent="0.25">
      <c r="A37" s="5" t="s">
        <v>146</v>
      </c>
      <c r="B37" s="5"/>
      <c r="C37" s="6"/>
      <c r="D37" s="6"/>
      <c r="E37" s="6"/>
      <c r="F37" s="6"/>
      <c r="G37" s="7">
        <f>SUM(G38:G39)</f>
        <v>2000</v>
      </c>
      <c r="H37" s="7">
        <f t="shared" ref="H37:I37" si="16">SUM(H38:H39)</f>
        <v>2000</v>
      </c>
      <c r="I37" s="7">
        <f t="shared" si="16"/>
        <v>0</v>
      </c>
      <c r="J37" s="7">
        <f>SUM(J38:J39)</f>
        <v>0</v>
      </c>
      <c r="K37" s="7">
        <f>SUM(K38:K39)</f>
        <v>2000</v>
      </c>
      <c r="L37" s="7">
        <f t="shared" ref="L37:M37" si="17">SUM(L38:L39)</f>
        <v>2000</v>
      </c>
      <c r="M37" s="7">
        <f t="shared" si="17"/>
        <v>0</v>
      </c>
    </row>
    <row r="38" spans="1:13" ht="15.75" x14ac:dyDescent="0.25">
      <c r="A38" s="1" t="s">
        <v>84</v>
      </c>
      <c r="B38" s="1"/>
      <c r="C38" s="2" t="s">
        <v>17</v>
      </c>
      <c r="D38" s="2" t="s">
        <v>21</v>
      </c>
      <c r="E38" s="2" t="s">
        <v>26</v>
      </c>
      <c r="F38" s="2" t="s">
        <v>33</v>
      </c>
      <c r="G38" s="3">
        <f>SUM(H38:I38)</f>
        <v>0</v>
      </c>
      <c r="H38" s="3"/>
      <c r="I38" s="3"/>
      <c r="J38" s="3"/>
      <c r="K38" s="3">
        <f>SUM(L38:M38)</f>
        <v>0</v>
      </c>
      <c r="L38" s="3"/>
      <c r="M38" s="3"/>
    </row>
    <row r="39" spans="1:13" ht="15.75" x14ac:dyDescent="0.25">
      <c r="A39" s="1" t="s">
        <v>84</v>
      </c>
      <c r="B39" s="1" t="s">
        <v>105</v>
      </c>
      <c r="C39" s="2" t="s">
        <v>17</v>
      </c>
      <c r="D39" s="2" t="s">
        <v>21</v>
      </c>
      <c r="E39" s="2" t="s">
        <v>26</v>
      </c>
      <c r="F39" s="2" t="s">
        <v>34</v>
      </c>
      <c r="G39" s="3">
        <f>SUM(H39:I39)</f>
        <v>2000</v>
      </c>
      <c r="H39" s="3">
        <v>2000</v>
      </c>
      <c r="I39" s="3"/>
      <c r="J39" s="3"/>
      <c r="K39" s="3">
        <f>SUM(L39:M39)</f>
        <v>2000</v>
      </c>
      <c r="L39" s="3">
        <v>2000</v>
      </c>
      <c r="M39" s="3"/>
    </row>
    <row r="40" spans="1:13" ht="43.5" x14ac:dyDescent="0.25">
      <c r="A40" s="5" t="s">
        <v>107</v>
      </c>
      <c r="B40" s="5"/>
      <c r="C40" s="6"/>
      <c r="D40" s="6"/>
      <c r="E40" s="6"/>
      <c r="F40" s="6"/>
      <c r="G40" s="7">
        <f>SUM(G41:G42)</f>
        <v>3328.8</v>
      </c>
      <c r="H40" s="7">
        <f t="shared" ref="H40:I40" si="18">SUM(H41:H42)</f>
        <v>166.4</v>
      </c>
      <c r="I40" s="7">
        <f t="shared" si="18"/>
        <v>3162.4</v>
      </c>
      <c r="J40" s="7">
        <f>SUM(J41:J42)</f>
        <v>0</v>
      </c>
      <c r="K40" s="7">
        <f>SUM(K41:K42)</f>
        <v>1418.9</v>
      </c>
      <c r="L40" s="7">
        <f t="shared" ref="L40:M40" si="19">SUM(L41:L42)</f>
        <v>70.900000000000006</v>
      </c>
      <c r="M40" s="7">
        <f t="shared" si="19"/>
        <v>1348</v>
      </c>
    </row>
    <row r="41" spans="1:13" ht="15.75" x14ac:dyDescent="0.25">
      <c r="A41" s="20" t="s">
        <v>84</v>
      </c>
      <c r="B41" s="20"/>
      <c r="C41" s="2" t="s">
        <v>17</v>
      </c>
      <c r="D41" s="2" t="s">
        <v>25</v>
      </c>
      <c r="E41" s="2" t="s">
        <v>22</v>
      </c>
      <c r="F41" s="2" t="s">
        <v>35</v>
      </c>
      <c r="G41" s="3">
        <f>SUM(H41:I41)</f>
        <v>3162.4</v>
      </c>
      <c r="H41" s="3"/>
      <c r="I41" s="3">
        <v>3162.4</v>
      </c>
      <c r="J41" s="3"/>
      <c r="K41" s="3">
        <f>SUM(L41:M41)</f>
        <v>1348</v>
      </c>
      <c r="L41" s="3"/>
      <c r="M41" s="3">
        <v>1348</v>
      </c>
    </row>
    <row r="42" spans="1:13" ht="15.75" x14ac:dyDescent="0.25">
      <c r="A42" s="20" t="s">
        <v>84</v>
      </c>
      <c r="B42" s="20" t="s">
        <v>108</v>
      </c>
      <c r="C42" s="2" t="s">
        <v>17</v>
      </c>
      <c r="D42" s="2" t="s">
        <v>25</v>
      </c>
      <c r="E42" s="2" t="s">
        <v>22</v>
      </c>
      <c r="F42" s="2" t="s">
        <v>36</v>
      </c>
      <c r="G42" s="3">
        <f>SUM(H42:I42)</f>
        <v>166.4</v>
      </c>
      <c r="H42" s="3">
        <v>166.4</v>
      </c>
      <c r="I42" s="3"/>
      <c r="J42" s="3"/>
      <c r="K42" s="3">
        <f>SUM(L42:M42)</f>
        <v>70.900000000000006</v>
      </c>
      <c r="L42" s="3">
        <v>70.900000000000006</v>
      </c>
      <c r="M42" s="3"/>
    </row>
    <row r="43" spans="1:13" ht="86.25" x14ac:dyDescent="0.25">
      <c r="A43" s="5" t="s">
        <v>147</v>
      </c>
      <c r="B43" s="5"/>
      <c r="C43" s="6"/>
      <c r="D43" s="6"/>
      <c r="E43" s="6"/>
      <c r="F43" s="6"/>
      <c r="G43" s="7">
        <f>SUM(G45:G47)</f>
        <v>9000</v>
      </c>
      <c r="H43" s="7">
        <f t="shared" ref="H43:I43" si="20">SUM(H45:H47)</f>
        <v>9000</v>
      </c>
      <c r="I43" s="7">
        <f t="shared" si="20"/>
        <v>0</v>
      </c>
      <c r="J43" s="7">
        <f>SUM(J44:J47)</f>
        <v>0</v>
      </c>
      <c r="K43" s="7">
        <f>SUM(K45:K47)</f>
        <v>9000</v>
      </c>
      <c r="L43" s="7">
        <f t="shared" ref="L43:M43" si="21">SUM(L45:L47)</f>
        <v>9000</v>
      </c>
      <c r="M43" s="7">
        <f t="shared" si="21"/>
        <v>0</v>
      </c>
    </row>
    <row r="44" spans="1:13" ht="30" x14ac:dyDescent="0.25">
      <c r="A44" s="1" t="s">
        <v>170</v>
      </c>
      <c r="B44" s="1"/>
      <c r="C44" s="2" t="s">
        <v>17</v>
      </c>
      <c r="D44" s="2" t="s">
        <v>25</v>
      </c>
      <c r="E44" s="2" t="s">
        <v>37</v>
      </c>
      <c r="F44" s="2" t="s">
        <v>38</v>
      </c>
      <c r="G44" s="26">
        <f>SUM(H44:I44)</f>
        <v>0</v>
      </c>
      <c r="H44" s="3"/>
      <c r="I44" s="3"/>
      <c r="J44" s="3"/>
      <c r="K44" s="26">
        <f>SUM(L44:M44)</f>
        <v>0</v>
      </c>
      <c r="L44" s="3"/>
      <c r="M44" s="3"/>
    </row>
    <row r="45" spans="1:13" ht="30" x14ac:dyDescent="0.25">
      <c r="A45" s="1" t="s">
        <v>207</v>
      </c>
      <c r="B45" s="1"/>
      <c r="C45" s="2" t="s">
        <v>17</v>
      </c>
      <c r="D45" s="2" t="s">
        <v>25</v>
      </c>
      <c r="E45" s="2" t="s">
        <v>37</v>
      </c>
      <c r="F45" s="2" t="s">
        <v>39</v>
      </c>
      <c r="G45" s="26">
        <f>SUM(H45:I45)</f>
        <v>7000</v>
      </c>
      <c r="H45" s="3">
        <v>7000</v>
      </c>
      <c r="I45" s="3"/>
      <c r="J45" s="3"/>
      <c r="K45" s="26">
        <f>SUM(L45:M45)</f>
        <v>7000</v>
      </c>
      <c r="L45" s="3">
        <v>7000</v>
      </c>
      <c r="M45" s="3"/>
    </row>
    <row r="46" spans="1:13" ht="15.75" x14ac:dyDescent="0.25">
      <c r="A46" s="1" t="s">
        <v>88</v>
      </c>
      <c r="B46" s="1"/>
      <c r="C46" s="2" t="s">
        <v>17</v>
      </c>
      <c r="D46" s="2" t="s">
        <v>25</v>
      </c>
      <c r="E46" s="2" t="s">
        <v>37</v>
      </c>
      <c r="F46" s="2" t="s">
        <v>38</v>
      </c>
      <c r="G46" s="26">
        <f t="shared" ref="G46:G47" si="22">SUM(H46:I46)</f>
        <v>0</v>
      </c>
      <c r="H46" s="27"/>
      <c r="I46" s="27"/>
      <c r="J46" s="27"/>
      <c r="K46" s="26">
        <f t="shared" ref="K46:K47" si="23">SUM(L46:M46)</f>
        <v>0</v>
      </c>
      <c r="L46" s="27"/>
      <c r="M46" s="27"/>
    </row>
    <row r="47" spans="1:13" ht="15.75" x14ac:dyDescent="0.25">
      <c r="A47" s="1" t="s">
        <v>88</v>
      </c>
      <c r="B47" s="1" t="s">
        <v>110</v>
      </c>
      <c r="C47" s="23" t="s">
        <v>17</v>
      </c>
      <c r="D47" s="23" t="s">
        <v>25</v>
      </c>
      <c r="E47" s="23" t="s">
        <v>37</v>
      </c>
      <c r="F47" s="23" t="s">
        <v>39</v>
      </c>
      <c r="G47" s="26">
        <f t="shared" si="22"/>
        <v>2000</v>
      </c>
      <c r="H47" s="26">
        <v>2000</v>
      </c>
      <c r="I47" s="28"/>
      <c r="J47" s="28"/>
      <c r="K47" s="26">
        <f t="shared" si="23"/>
        <v>2000</v>
      </c>
      <c r="L47" s="26">
        <v>2000</v>
      </c>
      <c r="M47" s="28"/>
    </row>
    <row r="48" spans="1:13" ht="29.25" x14ac:dyDescent="0.25">
      <c r="A48" s="5" t="s">
        <v>142</v>
      </c>
      <c r="B48" s="5"/>
      <c r="C48" s="6"/>
      <c r="D48" s="6"/>
      <c r="E48" s="6"/>
      <c r="F48" s="6"/>
      <c r="G48" s="29">
        <f>SUM(G49:G52)</f>
        <v>1280</v>
      </c>
      <c r="H48" s="29">
        <f t="shared" ref="H48:I48" si="24">SUM(H49:H52)</f>
        <v>0</v>
      </c>
      <c r="I48" s="29">
        <f t="shared" si="24"/>
        <v>1280</v>
      </c>
      <c r="J48" s="29">
        <f>SUM(J49:J52)</f>
        <v>0</v>
      </c>
      <c r="K48" s="29">
        <f>SUM(K49:K52)</f>
        <v>1631.5</v>
      </c>
      <c r="L48" s="29">
        <f t="shared" ref="L48:M48" si="25">SUM(L49:L52)</f>
        <v>0</v>
      </c>
      <c r="M48" s="29">
        <f t="shared" si="25"/>
        <v>1631.5</v>
      </c>
    </row>
    <row r="49" spans="1:13" ht="45" x14ac:dyDescent="0.25">
      <c r="A49" s="1" t="s">
        <v>140</v>
      </c>
      <c r="B49" s="1"/>
      <c r="C49" s="2" t="s">
        <v>12</v>
      </c>
      <c r="D49" s="2" t="s">
        <v>40</v>
      </c>
      <c r="E49" s="2" t="s">
        <v>14</v>
      </c>
      <c r="F49" s="2" t="s">
        <v>41</v>
      </c>
      <c r="G49" s="27">
        <f>SUM(H49:I49)</f>
        <v>0</v>
      </c>
      <c r="H49" s="27"/>
      <c r="I49" s="27"/>
      <c r="J49" s="27"/>
      <c r="K49" s="27">
        <f>SUM(L49:M49)</f>
        <v>0</v>
      </c>
      <c r="L49" s="27"/>
      <c r="M49" s="27"/>
    </row>
    <row r="50" spans="1:13" ht="45" x14ac:dyDescent="0.25">
      <c r="A50" s="1" t="s">
        <v>140</v>
      </c>
      <c r="B50" s="1"/>
      <c r="C50" s="2" t="s">
        <v>12</v>
      </c>
      <c r="D50" s="2" t="s">
        <v>40</v>
      </c>
      <c r="E50" s="2" t="s">
        <v>14</v>
      </c>
      <c r="F50" s="2" t="s">
        <v>208</v>
      </c>
      <c r="G50" s="27">
        <f t="shared" ref="G50:G52" si="26">SUM(H50:I50)</f>
        <v>0</v>
      </c>
      <c r="H50" s="27"/>
      <c r="I50" s="27"/>
      <c r="J50" s="27"/>
      <c r="K50" s="27">
        <f t="shared" ref="K50:K52" si="27">SUM(L50:M50)</f>
        <v>0</v>
      </c>
      <c r="L50" s="27"/>
      <c r="M50" s="27"/>
    </row>
    <row r="51" spans="1:13" ht="30" x14ac:dyDescent="0.25">
      <c r="A51" s="30" t="s">
        <v>89</v>
      </c>
      <c r="B51" s="30"/>
      <c r="C51" s="2" t="s">
        <v>12</v>
      </c>
      <c r="D51" s="2" t="s">
        <v>42</v>
      </c>
      <c r="E51" s="2" t="s">
        <v>13</v>
      </c>
      <c r="F51" s="2" t="s">
        <v>43</v>
      </c>
      <c r="G51" s="27">
        <f t="shared" si="26"/>
        <v>1280</v>
      </c>
      <c r="H51" s="3"/>
      <c r="I51" s="3">
        <v>1280</v>
      </c>
      <c r="J51" s="3"/>
      <c r="K51" s="27">
        <f t="shared" si="27"/>
        <v>1631.5</v>
      </c>
      <c r="L51" s="3"/>
      <c r="M51" s="3">
        <v>1631.5</v>
      </c>
    </row>
    <row r="52" spans="1:13" ht="30" x14ac:dyDescent="0.25">
      <c r="A52" s="30" t="s">
        <v>90</v>
      </c>
      <c r="B52" s="30" t="s">
        <v>143</v>
      </c>
      <c r="C52" s="2" t="s">
        <v>12</v>
      </c>
      <c r="D52" s="2" t="s">
        <v>42</v>
      </c>
      <c r="E52" s="2" t="s">
        <v>13</v>
      </c>
      <c r="F52" s="2" t="s">
        <v>44</v>
      </c>
      <c r="G52" s="27">
        <f t="shared" si="26"/>
        <v>0</v>
      </c>
      <c r="H52" s="27"/>
      <c r="I52" s="27"/>
      <c r="J52" s="27"/>
      <c r="K52" s="27">
        <f t="shared" si="27"/>
        <v>0</v>
      </c>
      <c r="L52" s="27"/>
      <c r="M52" s="27"/>
    </row>
    <row r="53" spans="1:13" ht="29.25" x14ac:dyDescent="0.25">
      <c r="A53" s="5" t="s">
        <v>113</v>
      </c>
      <c r="B53" s="5"/>
      <c r="C53" s="6"/>
      <c r="D53" s="6"/>
      <c r="E53" s="6"/>
      <c r="F53" s="6"/>
      <c r="G53" s="29">
        <f>SUM(G54+G58+G62)</f>
        <v>38881.1</v>
      </c>
      <c r="H53" s="29">
        <f t="shared" ref="H53:J53" si="28">SUM(H54+H58+H62)</f>
        <v>3888.1</v>
      </c>
      <c r="I53" s="29">
        <f t="shared" si="28"/>
        <v>34993</v>
      </c>
      <c r="J53" s="29">
        <f t="shared" si="28"/>
        <v>0</v>
      </c>
      <c r="K53" s="29">
        <f>SUM(K54+K58+K62)</f>
        <v>0</v>
      </c>
      <c r="L53" s="29">
        <f t="shared" ref="L53:M53" si="29">SUM(L54+L58+L62)</f>
        <v>0</v>
      </c>
      <c r="M53" s="29">
        <f t="shared" si="29"/>
        <v>0</v>
      </c>
    </row>
    <row r="54" spans="1:13" ht="86.25" x14ac:dyDescent="0.25">
      <c r="A54" s="5" t="s">
        <v>114</v>
      </c>
      <c r="B54" s="5"/>
      <c r="C54" s="6"/>
      <c r="D54" s="6"/>
      <c r="E54" s="6"/>
      <c r="F54" s="6"/>
      <c r="G54" s="29">
        <f>SUM(G55:G57)</f>
        <v>0</v>
      </c>
      <c r="H54" s="29">
        <f t="shared" ref="H54:J54" si="30">SUM(H55:H57)</f>
        <v>0</v>
      </c>
      <c r="I54" s="29">
        <f t="shared" si="30"/>
        <v>0</v>
      </c>
      <c r="J54" s="29">
        <f t="shared" si="30"/>
        <v>0</v>
      </c>
      <c r="K54" s="29">
        <f>SUM(K55:K57)</f>
        <v>0</v>
      </c>
      <c r="L54" s="29">
        <f t="shared" ref="L54:M54" si="31">SUM(L55:L57)</f>
        <v>0</v>
      </c>
      <c r="M54" s="29">
        <f t="shared" si="31"/>
        <v>0</v>
      </c>
    </row>
    <row r="55" spans="1:13" ht="15.75" x14ac:dyDescent="0.25">
      <c r="A55" s="1" t="s">
        <v>115</v>
      </c>
      <c r="B55" s="1"/>
      <c r="C55" s="2" t="s">
        <v>17</v>
      </c>
      <c r="D55" s="2" t="s">
        <v>40</v>
      </c>
      <c r="E55" s="2" t="s">
        <v>22</v>
      </c>
      <c r="F55" s="2" t="s">
        <v>45</v>
      </c>
      <c r="G55" s="27">
        <f>SUM(H55:I55)</f>
        <v>0</v>
      </c>
      <c r="H55" s="27"/>
      <c r="I55" s="27"/>
      <c r="J55" s="27"/>
      <c r="K55" s="27">
        <f>SUM(L55:M55)</f>
        <v>0</v>
      </c>
      <c r="L55" s="27"/>
      <c r="M55" s="27"/>
    </row>
    <row r="56" spans="1:13" ht="15.75" x14ac:dyDescent="0.25">
      <c r="A56" s="1" t="s">
        <v>115</v>
      </c>
      <c r="B56" s="1" t="s">
        <v>112</v>
      </c>
      <c r="C56" s="2" t="s">
        <v>17</v>
      </c>
      <c r="D56" s="2" t="s">
        <v>40</v>
      </c>
      <c r="E56" s="2" t="s">
        <v>22</v>
      </c>
      <c r="F56" s="2" t="s">
        <v>30</v>
      </c>
      <c r="G56" s="27">
        <f t="shared" ref="G56:G57" si="32">SUM(H56:I56)</f>
        <v>0</v>
      </c>
      <c r="H56" s="21"/>
      <c r="I56" s="21">
        <f>SUM(I57:I57)</f>
        <v>0</v>
      </c>
      <c r="J56" s="21">
        <f>SUM(J57:J57)</f>
        <v>0</v>
      </c>
      <c r="K56" s="27">
        <f t="shared" ref="K56:K57" si="33">SUM(L56:M56)</f>
        <v>0</v>
      </c>
      <c r="L56" s="21"/>
      <c r="M56" s="21">
        <f>SUM(M57:M57)</f>
        <v>0</v>
      </c>
    </row>
    <row r="57" spans="1:13" ht="15.75" x14ac:dyDescent="0.25">
      <c r="A57" s="1" t="s">
        <v>85</v>
      </c>
      <c r="B57" s="1" t="s">
        <v>112</v>
      </c>
      <c r="C57" s="2" t="s">
        <v>17</v>
      </c>
      <c r="D57" s="2" t="s">
        <v>40</v>
      </c>
      <c r="E57" s="2" t="s">
        <v>37</v>
      </c>
      <c r="F57" s="2" t="s">
        <v>30</v>
      </c>
      <c r="G57" s="27">
        <f t="shared" si="32"/>
        <v>0</v>
      </c>
      <c r="H57" s="31"/>
      <c r="I57" s="31"/>
      <c r="J57" s="31"/>
      <c r="K57" s="27">
        <f t="shared" si="33"/>
        <v>0</v>
      </c>
      <c r="L57" s="31"/>
      <c r="M57" s="31"/>
    </row>
    <row r="58" spans="1:13" ht="57.75" x14ac:dyDescent="0.25">
      <c r="A58" s="5" t="s">
        <v>116</v>
      </c>
      <c r="B58" s="5"/>
      <c r="C58" s="6"/>
      <c r="D58" s="6"/>
      <c r="E58" s="6"/>
      <c r="F58" s="6"/>
      <c r="G58" s="7">
        <f>SUM(G59:G61)</f>
        <v>38881.1</v>
      </c>
      <c r="H58" s="7">
        <f t="shared" ref="H58:J58" si="34">SUM(H59:H61)</f>
        <v>3888.1</v>
      </c>
      <c r="I58" s="7">
        <f t="shared" si="34"/>
        <v>34993</v>
      </c>
      <c r="J58" s="7">
        <f t="shared" si="34"/>
        <v>0</v>
      </c>
      <c r="K58" s="7">
        <f>SUM(K59:K61)</f>
        <v>0</v>
      </c>
      <c r="L58" s="7">
        <f t="shared" ref="L58:M58" si="35">SUM(L59:L61)</f>
        <v>0</v>
      </c>
      <c r="M58" s="7">
        <f t="shared" si="35"/>
        <v>0</v>
      </c>
    </row>
    <row r="59" spans="1:13" ht="15.75" x14ac:dyDescent="0.25">
      <c r="A59" s="1" t="s">
        <v>115</v>
      </c>
      <c r="B59" s="1"/>
      <c r="C59" s="2" t="s">
        <v>17</v>
      </c>
      <c r="D59" s="2" t="s">
        <v>40</v>
      </c>
      <c r="E59" s="2" t="s">
        <v>22</v>
      </c>
      <c r="F59" s="2" t="s">
        <v>46</v>
      </c>
      <c r="G59" s="3">
        <f>SUM(H59:I59)</f>
        <v>34993</v>
      </c>
      <c r="H59" s="31"/>
      <c r="I59" s="31">
        <v>34993</v>
      </c>
      <c r="J59" s="31"/>
      <c r="K59" s="3">
        <f>SUM(L59:M59)</f>
        <v>0</v>
      </c>
      <c r="L59" s="31"/>
      <c r="M59" s="31"/>
    </row>
    <row r="60" spans="1:13" ht="15.75" x14ac:dyDescent="0.25">
      <c r="A60" s="1" t="s">
        <v>118</v>
      </c>
      <c r="B60" s="1" t="s">
        <v>119</v>
      </c>
      <c r="C60" s="2" t="s">
        <v>17</v>
      </c>
      <c r="D60" s="2" t="s">
        <v>40</v>
      </c>
      <c r="E60" s="2" t="s">
        <v>22</v>
      </c>
      <c r="F60" s="2" t="s">
        <v>47</v>
      </c>
      <c r="G60" s="3">
        <f t="shared" ref="G60:G61" si="36">SUM(H60:I60)</f>
        <v>0</v>
      </c>
      <c r="H60" s="21"/>
      <c r="I60" s="3"/>
      <c r="J60" s="3"/>
      <c r="K60" s="3">
        <f t="shared" ref="K60:K61" si="37">SUM(L60:M60)</f>
        <v>0</v>
      </c>
      <c r="L60" s="21"/>
      <c r="M60" s="3"/>
    </row>
    <row r="61" spans="1:13" ht="15.75" x14ac:dyDescent="0.25">
      <c r="A61" s="1" t="s">
        <v>85</v>
      </c>
      <c r="B61" s="1" t="s">
        <v>119</v>
      </c>
      <c r="C61" s="2" t="s">
        <v>17</v>
      </c>
      <c r="D61" s="2" t="s">
        <v>40</v>
      </c>
      <c r="E61" s="2" t="s">
        <v>22</v>
      </c>
      <c r="F61" s="2" t="s">
        <v>47</v>
      </c>
      <c r="G61" s="3">
        <f t="shared" si="36"/>
        <v>3888.1</v>
      </c>
      <c r="H61" s="3">
        <v>3888.1</v>
      </c>
      <c r="I61" s="3"/>
      <c r="J61" s="3"/>
      <c r="K61" s="3">
        <f t="shared" si="37"/>
        <v>0</v>
      </c>
      <c r="L61" s="3"/>
      <c r="M61" s="3"/>
    </row>
    <row r="62" spans="1:13" ht="57.75" x14ac:dyDescent="0.25">
      <c r="A62" s="5" t="s">
        <v>120</v>
      </c>
      <c r="B62" s="5"/>
      <c r="C62" s="6"/>
      <c r="D62" s="6"/>
      <c r="E62" s="6"/>
      <c r="F62" s="6"/>
      <c r="G62" s="7">
        <f>SUM(G63:G64)</f>
        <v>0</v>
      </c>
      <c r="H62" s="7">
        <f t="shared" ref="H62:J62" si="38">SUM(H63:H64)</f>
        <v>0</v>
      </c>
      <c r="I62" s="7">
        <f t="shared" si="38"/>
        <v>0</v>
      </c>
      <c r="J62" s="7">
        <f t="shared" si="38"/>
        <v>0</v>
      </c>
      <c r="K62" s="7">
        <f>SUM(K63:K64)</f>
        <v>0</v>
      </c>
      <c r="L62" s="7">
        <f t="shared" ref="L62:M62" si="39">SUM(L63:L64)</f>
        <v>0</v>
      </c>
      <c r="M62" s="7">
        <f t="shared" si="39"/>
        <v>0</v>
      </c>
    </row>
    <row r="63" spans="1:13" ht="15.75" x14ac:dyDescent="0.25">
      <c r="A63" s="1" t="s">
        <v>121</v>
      </c>
      <c r="B63" s="1"/>
      <c r="C63" s="2" t="s">
        <v>48</v>
      </c>
      <c r="D63" s="2" t="s">
        <v>40</v>
      </c>
      <c r="E63" s="2" t="s">
        <v>14</v>
      </c>
      <c r="F63" s="2" t="s">
        <v>49</v>
      </c>
      <c r="G63" s="3">
        <f>SUM(H63:I63)</f>
        <v>0</v>
      </c>
      <c r="H63" s="3"/>
      <c r="I63" s="3"/>
      <c r="J63" s="3"/>
      <c r="K63" s="3">
        <f>SUM(L63:M63)</f>
        <v>0</v>
      </c>
      <c r="L63" s="3"/>
      <c r="M63" s="3"/>
    </row>
    <row r="64" spans="1:13" ht="15.75" x14ac:dyDescent="0.25">
      <c r="A64" s="1" t="s">
        <v>121</v>
      </c>
      <c r="B64" s="1" t="s">
        <v>141</v>
      </c>
      <c r="C64" s="2" t="s">
        <v>48</v>
      </c>
      <c r="D64" s="2" t="s">
        <v>40</v>
      </c>
      <c r="E64" s="2" t="s">
        <v>14</v>
      </c>
      <c r="F64" s="2" t="s">
        <v>50</v>
      </c>
      <c r="G64" s="3">
        <f>SUM(H64:I64)</f>
        <v>0</v>
      </c>
      <c r="H64" s="3"/>
      <c r="I64" s="3"/>
      <c r="J64" s="3"/>
      <c r="K64" s="3">
        <f>SUM(L64:M64)</f>
        <v>0</v>
      </c>
      <c r="L64" s="3"/>
      <c r="M64" s="3"/>
    </row>
    <row r="65" spans="1:13" ht="57.75" x14ac:dyDescent="0.25">
      <c r="A65" s="5" t="s">
        <v>122</v>
      </c>
      <c r="B65" s="5"/>
      <c r="C65" s="6"/>
      <c r="D65" s="6"/>
      <c r="E65" s="6"/>
      <c r="F65" s="6"/>
      <c r="G65" s="7">
        <f>SUM(G66:G67)</f>
        <v>7666</v>
      </c>
      <c r="H65" s="7">
        <f t="shared" ref="H65:I65" si="40">SUM(H66:H67)</f>
        <v>2027.6</v>
      </c>
      <c r="I65" s="7">
        <f t="shared" si="40"/>
        <v>5638.4</v>
      </c>
      <c r="J65" s="7">
        <f>SUM(J66:J67)</f>
        <v>0</v>
      </c>
      <c r="K65" s="7">
        <f>SUM(K66:K67)</f>
        <v>4250</v>
      </c>
      <c r="L65" s="7">
        <f t="shared" ref="L65:M65" si="41">SUM(L66:L67)</f>
        <v>2027.6</v>
      </c>
      <c r="M65" s="7">
        <f t="shared" si="41"/>
        <v>2222.4</v>
      </c>
    </row>
    <row r="66" spans="1:13" ht="15.75" x14ac:dyDescent="0.25">
      <c r="A66" s="1" t="s">
        <v>121</v>
      </c>
      <c r="B66" s="1"/>
      <c r="C66" s="2" t="s">
        <v>48</v>
      </c>
      <c r="D66" s="2" t="s">
        <v>40</v>
      </c>
      <c r="E66" s="2" t="s">
        <v>40</v>
      </c>
      <c r="F66" s="2" t="s">
        <v>51</v>
      </c>
      <c r="G66" s="3">
        <f>SUM(H66:I66)</f>
        <v>5638.4</v>
      </c>
      <c r="H66" s="21"/>
      <c r="I66" s="21">
        <v>5638.4</v>
      </c>
      <c r="J66" s="21"/>
      <c r="K66" s="3">
        <f>SUM(L66:M66)</f>
        <v>2222.4</v>
      </c>
      <c r="L66" s="21"/>
      <c r="M66" s="21">
        <v>2222.4</v>
      </c>
    </row>
    <row r="67" spans="1:13" ht="15.75" x14ac:dyDescent="0.25">
      <c r="A67" s="1" t="s">
        <v>121</v>
      </c>
      <c r="B67" s="1" t="s">
        <v>123</v>
      </c>
      <c r="C67" s="2" t="s">
        <v>48</v>
      </c>
      <c r="D67" s="2" t="s">
        <v>40</v>
      </c>
      <c r="E67" s="2" t="s">
        <v>40</v>
      </c>
      <c r="F67" s="2" t="s">
        <v>51</v>
      </c>
      <c r="G67" s="3">
        <f>SUM(H67:I67)</f>
        <v>2027.6</v>
      </c>
      <c r="H67" s="21">
        <v>2027.6</v>
      </c>
      <c r="I67" s="21"/>
      <c r="J67" s="21"/>
      <c r="K67" s="3">
        <f>SUM(L67:M67)</f>
        <v>2027.6</v>
      </c>
      <c r="L67" s="21">
        <v>2027.6</v>
      </c>
      <c r="M67" s="21"/>
    </row>
    <row r="68" spans="1:13" ht="43.5" x14ac:dyDescent="0.25">
      <c r="A68" s="5" t="s">
        <v>124</v>
      </c>
      <c r="B68" s="5"/>
      <c r="C68" s="32"/>
      <c r="D68" s="32"/>
      <c r="E68" s="32"/>
      <c r="F68" s="32"/>
      <c r="G68" s="33">
        <f>SUM(G69:G70)</f>
        <v>1130</v>
      </c>
      <c r="H68" s="33">
        <f t="shared" ref="H68:I68" si="42">SUM(H69:H70)</f>
        <v>169.5</v>
      </c>
      <c r="I68" s="33">
        <f t="shared" si="42"/>
        <v>960.5</v>
      </c>
      <c r="J68" s="33">
        <f>SUM(J69:J70)</f>
        <v>0</v>
      </c>
      <c r="K68" s="33">
        <f>SUM(K69:K70)</f>
        <v>0</v>
      </c>
      <c r="L68" s="33">
        <f t="shared" ref="L68:M68" si="43">SUM(L69:L70)</f>
        <v>0</v>
      </c>
      <c r="M68" s="33">
        <f t="shared" si="43"/>
        <v>0</v>
      </c>
    </row>
    <row r="69" spans="1:13" ht="15.75" x14ac:dyDescent="0.25">
      <c r="A69" s="1" t="s">
        <v>125</v>
      </c>
      <c r="B69" s="1"/>
      <c r="C69" s="23" t="s">
        <v>17</v>
      </c>
      <c r="D69" s="23" t="s">
        <v>52</v>
      </c>
      <c r="E69" s="23" t="s">
        <v>22</v>
      </c>
      <c r="F69" s="23">
        <v>5222806</v>
      </c>
      <c r="G69" s="26">
        <f>SUM(H69:I69)</f>
        <v>960.5</v>
      </c>
      <c r="H69" s="34"/>
      <c r="I69" s="26">
        <v>960.5</v>
      </c>
      <c r="J69" s="34"/>
      <c r="K69" s="26">
        <f>SUM(L69:M69)</f>
        <v>0</v>
      </c>
      <c r="L69" s="34"/>
      <c r="M69" s="26"/>
    </row>
    <row r="70" spans="1:13" ht="15.75" x14ac:dyDescent="0.25">
      <c r="A70" s="1" t="s">
        <v>125</v>
      </c>
      <c r="B70" s="1" t="s">
        <v>126</v>
      </c>
      <c r="C70" s="23" t="s">
        <v>17</v>
      </c>
      <c r="D70" s="23" t="s">
        <v>52</v>
      </c>
      <c r="E70" s="23" t="s">
        <v>22</v>
      </c>
      <c r="F70" s="23" t="s">
        <v>53</v>
      </c>
      <c r="G70" s="26">
        <f>SUM(H70:I70)</f>
        <v>169.5</v>
      </c>
      <c r="H70" s="26">
        <v>169.5</v>
      </c>
      <c r="I70" s="26"/>
      <c r="J70" s="34"/>
      <c r="K70" s="26">
        <f>SUM(L70:M70)</f>
        <v>0</v>
      </c>
      <c r="L70" s="26"/>
      <c r="M70" s="26"/>
    </row>
    <row r="71" spans="1:13" ht="72" x14ac:dyDescent="0.25">
      <c r="A71" s="5" t="s">
        <v>128</v>
      </c>
      <c r="B71" s="5"/>
      <c r="C71" s="6"/>
      <c r="D71" s="6"/>
      <c r="E71" s="6"/>
      <c r="F71" s="6"/>
      <c r="G71" s="7">
        <f>SUM(G72:G75)</f>
        <v>82248.399999999994</v>
      </c>
      <c r="H71" s="7">
        <f t="shared" ref="H71:I71" si="44">SUM(H72:H75)</f>
        <v>4112.3999999999996</v>
      </c>
      <c r="I71" s="7">
        <f t="shared" si="44"/>
        <v>78136</v>
      </c>
      <c r="J71" s="7">
        <f>SUM(J72:J75)</f>
        <v>0</v>
      </c>
      <c r="K71" s="7">
        <f>SUM(K72:K75)</f>
        <v>0</v>
      </c>
      <c r="L71" s="7">
        <f t="shared" ref="L71:M71" si="45">SUM(L72:L75)</f>
        <v>0</v>
      </c>
      <c r="M71" s="7">
        <f t="shared" si="45"/>
        <v>0</v>
      </c>
    </row>
    <row r="72" spans="1:13" ht="15.75" x14ac:dyDescent="0.25">
      <c r="A72" s="1" t="s">
        <v>129</v>
      </c>
      <c r="B72" s="1"/>
      <c r="C72" s="2" t="s">
        <v>17</v>
      </c>
      <c r="D72" s="2" t="s">
        <v>54</v>
      </c>
      <c r="E72" s="2" t="s">
        <v>37</v>
      </c>
      <c r="F72" s="2" t="s">
        <v>55</v>
      </c>
      <c r="G72" s="35">
        <f>SUM(H72:I72)</f>
        <v>0</v>
      </c>
      <c r="H72" s="21"/>
      <c r="I72" s="3"/>
      <c r="J72" s="3"/>
      <c r="K72" s="35">
        <f>SUM(L72:M72)</f>
        <v>0</v>
      </c>
      <c r="L72" s="21"/>
      <c r="M72" s="3"/>
    </row>
    <row r="73" spans="1:13" ht="15.75" x14ac:dyDescent="0.25">
      <c r="A73" s="1" t="s">
        <v>129</v>
      </c>
      <c r="B73" s="1" t="s">
        <v>130</v>
      </c>
      <c r="C73" s="2" t="s">
        <v>17</v>
      </c>
      <c r="D73" s="2" t="s">
        <v>54</v>
      </c>
      <c r="E73" s="2" t="s">
        <v>37</v>
      </c>
      <c r="F73" s="2" t="s">
        <v>56</v>
      </c>
      <c r="G73" s="35">
        <f t="shared" ref="G73:G75" si="46">SUM(H73:I73)</f>
        <v>0</v>
      </c>
      <c r="H73" s="3"/>
      <c r="I73" s="3"/>
      <c r="J73" s="3"/>
      <c r="K73" s="35">
        <f t="shared" ref="K73:K75" si="47">SUM(L73:M73)</f>
        <v>0</v>
      </c>
      <c r="L73" s="3"/>
      <c r="M73" s="3"/>
    </row>
    <row r="74" spans="1:13" ht="15.75" x14ac:dyDescent="0.25">
      <c r="A74" s="1" t="s">
        <v>88</v>
      </c>
      <c r="B74" s="1"/>
      <c r="C74" s="2" t="s">
        <v>17</v>
      </c>
      <c r="D74" s="2" t="s">
        <v>54</v>
      </c>
      <c r="E74" s="2" t="s">
        <v>37</v>
      </c>
      <c r="F74" s="2" t="s">
        <v>57</v>
      </c>
      <c r="G74" s="35">
        <f t="shared" si="46"/>
        <v>78136</v>
      </c>
      <c r="H74" s="3"/>
      <c r="I74" s="3">
        <v>78136</v>
      </c>
      <c r="J74" s="3"/>
      <c r="K74" s="35">
        <f t="shared" si="47"/>
        <v>0</v>
      </c>
      <c r="L74" s="3"/>
      <c r="M74" s="3"/>
    </row>
    <row r="75" spans="1:13" ht="15.75" x14ac:dyDescent="0.25">
      <c r="A75" s="1" t="s">
        <v>88</v>
      </c>
      <c r="B75" s="1" t="s">
        <v>130</v>
      </c>
      <c r="C75" s="23">
        <v>40</v>
      </c>
      <c r="D75" s="23">
        <v>11</v>
      </c>
      <c r="E75" s="23" t="s">
        <v>37</v>
      </c>
      <c r="F75" s="23" t="s">
        <v>56</v>
      </c>
      <c r="G75" s="35">
        <f t="shared" si="46"/>
        <v>4112.3999999999996</v>
      </c>
      <c r="H75" s="3">
        <v>4112.3999999999996</v>
      </c>
      <c r="I75" s="34"/>
      <c r="J75" s="34"/>
      <c r="K75" s="35">
        <f t="shared" si="47"/>
        <v>0</v>
      </c>
      <c r="L75" s="3"/>
      <c r="M75" s="34"/>
    </row>
    <row r="76" spans="1:13" ht="15.75" x14ac:dyDescent="0.25">
      <c r="A76" s="36" t="s">
        <v>58</v>
      </c>
      <c r="B76" s="36"/>
      <c r="C76" s="22"/>
      <c r="D76" s="22"/>
      <c r="E76" s="22"/>
      <c r="F76" s="22"/>
      <c r="G76" s="37">
        <f>SUM(G14+G17+G20+G22+G25+G29+G32+G37+G40+G43+G48+G53+G65+G68+G71)</f>
        <v>211828.8</v>
      </c>
      <c r="H76" s="37">
        <f t="shared" ref="H76:I76" si="48">SUM(H14+H17+H20+H22+H25+H29+H32+H37+H40+H43+H48+H53+H65+H68+H71)</f>
        <v>43065</v>
      </c>
      <c r="I76" s="37">
        <f t="shared" si="48"/>
        <v>168763.8</v>
      </c>
      <c r="J76" s="37">
        <f>SUM(J14+J17+J20+J22+J25+J29+J32+J37+J40+J43+J48+J53+J65+J68+J71)</f>
        <v>0</v>
      </c>
      <c r="K76" s="37">
        <f>SUM(K14+K17+K20+K22+K25+K29+K32+K37+K40+K43+K48+K53+K65+K68+K71)</f>
        <v>98024.4</v>
      </c>
      <c r="L76" s="37">
        <f t="shared" ref="L76:M76" si="49">SUM(L14+L17+L20+L22+L25+L29+L32+L37+L40+L43+L48+L53+L65+L68+L71)</f>
        <v>35960.5</v>
      </c>
      <c r="M76" s="37">
        <f t="shared" si="49"/>
        <v>62063.9</v>
      </c>
    </row>
    <row r="77" spans="1:13" x14ac:dyDescent="0.25">
      <c r="A77" s="50"/>
      <c r="B77" s="50"/>
      <c r="C77" s="24"/>
      <c r="D77" s="24"/>
      <c r="E77" s="24"/>
      <c r="F77" s="24"/>
      <c r="G77" s="50"/>
      <c r="H77" s="50"/>
      <c r="I77" s="50"/>
      <c r="J77" s="50"/>
      <c r="K77" s="50"/>
      <c r="L77" s="50"/>
      <c r="M77" s="50"/>
    </row>
    <row r="78" spans="1:13" x14ac:dyDescent="0.25">
      <c r="A78" s="69" t="s">
        <v>81</v>
      </c>
      <c r="B78" s="69"/>
      <c r="C78" s="70"/>
      <c r="D78" s="70"/>
      <c r="E78" s="70"/>
      <c r="F78" s="70"/>
      <c r="G78" s="70"/>
      <c r="H78" s="70"/>
      <c r="I78" s="70"/>
      <c r="J78" s="70"/>
      <c r="K78" s="50"/>
      <c r="L78" s="50"/>
      <c r="M78" s="50"/>
    </row>
    <row r="79" spans="1:13" ht="29.25" x14ac:dyDescent="0.25">
      <c r="A79" s="39" t="s">
        <v>209</v>
      </c>
      <c r="B79" s="39" t="s">
        <v>94</v>
      </c>
      <c r="C79" s="6"/>
      <c r="D79" s="6"/>
      <c r="E79" s="6"/>
      <c r="F79" s="6"/>
      <c r="G79" s="7">
        <f>SUM(G80)</f>
        <v>0</v>
      </c>
      <c r="H79" s="7">
        <f t="shared" ref="H79:J79" si="50">SUM(H80)</f>
        <v>0</v>
      </c>
      <c r="I79" s="7">
        <f t="shared" si="50"/>
        <v>0</v>
      </c>
      <c r="J79" s="7">
        <f t="shared" si="50"/>
        <v>0</v>
      </c>
      <c r="K79" s="7">
        <f>SUM(K80)</f>
        <v>0</v>
      </c>
      <c r="L79" s="7">
        <f t="shared" ref="L79:M79" si="51">SUM(L80)</f>
        <v>0</v>
      </c>
      <c r="M79" s="7">
        <f t="shared" si="51"/>
        <v>0</v>
      </c>
    </row>
    <row r="80" spans="1:13" ht="15.75" x14ac:dyDescent="0.25">
      <c r="A80" s="30" t="s">
        <v>84</v>
      </c>
      <c r="B80" s="30"/>
      <c r="C80" s="2" t="s">
        <v>17</v>
      </c>
      <c r="D80" s="2" t="s">
        <v>22</v>
      </c>
      <c r="E80" s="2" t="s">
        <v>59</v>
      </c>
      <c r="F80" s="2" t="s">
        <v>60</v>
      </c>
      <c r="G80" s="3">
        <f>SUM(H80:I80)</f>
        <v>0</v>
      </c>
      <c r="H80" s="51"/>
      <c r="I80" s="52"/>
      <c r="J80" s="52"/>
      <c r="K80" s="3">
        <f>SUM(L80:M80)</f>
        <v>0</v>
      </c>
      <c r="L80" s="51"/>
      <c r="M80" s="52"/>
    </row>
    <row r="81" spans="1:13" ht="43.5" x14ac:dyDescent="0.25">
      <c r="A81" s="5" t="s">
        <v>133</v>
      </c>
      <c r="B81" s="5" t="s">
        <v>92</v>
      </c>
      <c r="C81" s="6"/>
      <c r="D81" s="6"/>
      <c r="E81" s="6"/>
      <c r="F81" s="6"/>
      <c r="G81" s="7">
        <f>SUM(G82:G83)</f>
        <v>5000</v>
      </c>
      <c r="H81" s="7">
        <f t="shared" ref="H81:I81" si="52">SUM(H82:H83)</f>
        <v>5000</v>
      </c>
      <c r="I81" s="7">
        <f t="shared" si="52"/>
        <v>0</v>
      </c>
      <c r="J81" s="7">
        <f>SUM(J82:J83)</f>
        <v>0</v>
      </c>
      <c r="K81" s="7">
        <f>SUM(K82:K83)</f>
        <v>5000</v>
      </c>
      <c r="L81" s="7">
        <f t="shared" ref="L81:M81" si="53">SUM(L82:L83)</f>
        <v>5000</v>
      </c>
      <c r="M81" s="7">
        <f t="shared" si="53"/>
        <v>0</v>
      </c>
    </row>
    <row r="82" spans="1:13" ht="15.75" x14ac:dyDescent="0.25">
      <c r="A82" s="1" t="s">
        <v>134</v>
      </c>
      <c r="B82" s="38"/>
      <c r="C82" s="2" t="s">
        <v>12</v>
      </c>
      <c r="D82" s="2" t="s">
        <v>22</v>
      </c>
      <c r="E82" s="2" t="s">
        <v>59</v>
      </c>
      <c r="F82" s="2" t="s">
        <v>61</v>
      </c>
      <c r="G82" s="3">
        <f>SUM(H82:I82)</f>
        <v>4000</v>
      </c>
      <c r="H82" s="31">
        <v>4000</v>
      </c>
      <c r="I82" s="31"/>
      <c r="J82" s="31"/>
      <c r="K82" s="3">
        <f>SUM(L82:M82)</f>
        <v>4000</v>
      </c>
      <c r="L82" s="31">
        <v>4000</v>
      </c>
      <c r="M82" s="31"/>
    </row>
    <row r="83" spans="1:13" ht="15.75" x14ac:dyDescent="0.25">
      <c r="A83" s="1" t="s">
        <v>134</v>
      </c>
      <c r="B83" s="38"/>
      <c r="C83" s="2" t="s">
        <v>12</v>
      </c>
      <c r="D83" s="2" t="s">
        <v>21</v>
      </c>
      <c r="E83" s="2" t="s">
        <v>26</v>
      </c>
      <c r="F83" s="2" t="s">
        <v>61</v>
      </c>
      <c r="G83" s="3">
        <f>SUM(H83:I83)</f>
        <v>1000</v>
      </c>
      <c r="H83" s="31">
        <v>1000</v>
      </c>
      <c r="I83" s="31"/>
      <c r="J83" s="31"/>
      <c r="K83" s="3">
        <f>SUM(L83:M83)</f>
        <v>1000</v>
      </c>
      <c r="L83" s="31">
        <v>1000</v>
      </c>
      <c r="M83" s="31"/>
    </row>
    <row r="84" spans="1:13" ht="29.25" x14ac:dyDescent="0.25">
      <c r="A84" s="63" t="s">
        <v>148</v>
      </c>
      <c r="B84" s="63" t="s">
        <v>93</v>
      </c>
      <c r="C84" s="64"/>
      <c r="D84" s="64"/>
      <c r="E84" s="64"/>
      <c r="F84" s="64"/>
      <c r="G84" s="65">
        <f>SUM(G85:G87)</f>
        <v>800</v>
      </c>
      <c r="H84" s="65">
        <f t="shared" ref="H84:M84" si="54">SUM(H85:H87)</f>
        <v>800</v>
      </c>
      <c r="I84" s="65">
        <f t="shared" si="54"/>
        <v>0</v>
      </c>
      <c r="J84" s="65">
        <f t="shared" si="54"/>
        <v>0</v>
      </c>
      <c r="K84" s="65">
        <f t="shared" si="54"/>
        <v>800</v>
      </c>
      <c r="L84" s="65">
        <f t="shared" si="54"/>
        <v>800</v>
      </c>
      <c r="M84" s="65">
        <f t="shared" si="54"/>
        <v>0</v>
      </c>
    </row>
    <row r="85" spans="1:13" ht="15.75" x14ac:dyDescent="0.25">
      <c r="A85" s="66" t="s">
        <v>149</v>
      </c>
      <c r="B85" s="66"/>
      <c r="C85" s="67" t="s">
        <v>17</v>
      </c>
      <c r="D85" s="67" t="s">
        <v>22</v>
      </c>
      <c r="E85" s="67" t="s">
        <v>59</v>
      </c>
      <c r="F85" s="67" t="s">
        <v>62</v>
      </c>
      <c r="G85" s="68">
        <f>SUM(H85:I85)</f>
        <v>656</v>
      </c>
      <c r="H85" s="68">
        <v>656</v>
      </c>
      <c r="I85" s="68"/>
      <c r="J85" s="68"/>
      <c r="K85" s="68">
        <f>SUM(L85:M85)</f>
        <v>656</v>
      </c>
      <c r="L85" s="68">
        <v>656</v>
      </c>
      <c r="M85" s="68"/>
    </row>
    <row r="86" spans="1:13" ht="15.75" x14ac:dyDescent="0.25">
      <c r="A86" s="66" t="s">
        <v>210</v>
      </c>
      <c r="B86" s="66"/>
      <c r="C86" s="67" t="s">
        <v>199</v>
      </c>
      <c r="D86" s="67" t="s">
        <v>22</v>
      </c>
      <c r="E86" s="67" t="s">
        <v>59</v>
      </c>
      <c r="F86" s="67" t="s">
        <v>62</v>
      </c>
      <c r="G86" s="68">
        <f t="shared" ref="G86:G87" si="55">SUM(H86:I86)</f>
        <v>54</v>
      </c>
      <c r="H86" s="68">
        <v>54</v>
      </c>
      <c r="I86" s="68"/>
      <c r="J86" s="68"/>
      <c r="K86" s="68">
        <f t="shared" ref="K86:K87" si="56">SUM(L86:M86)</f>
        <v>54</v>
      </c>
      <c r="L86" s="68">
        <v>54</v>
      </c>
      <c r="M86" s="68"/>
    </row>
    <row r="87" spans="1:13" ht="15.75" x14ac:dyDescent="0.25">
      <c r="A87" s="66" t="s">
        <v>211</v>
      </c>
      <c r="B87" s="66"/>
      <c r="C87" s="67" t="s">
        <v>200</v>
      </c>
      <c r="D87" s="67" t="s">
        <v>22</v>
      </c>
      <c r="E87" s="67" t="s">
        <v>59</v>
      </c>
      <c r="F87" s="67" t="s">
        <v>62</v>
      </c>
      <c r="G87" s="68">
        <f t="shared" si="55"/>
        <v>90</v>
      </c>
      <c r="H87" s="68">
        <v>90</v>
      </c>
      <c r="I87" s="68"/>
      <c r="J87" s="68"/>
      <c r="K87" s="68">
        <f t="shared" si="56"/>
        <v>90</v>
      </c>
      <c r="L87" s="68">
        <v>90</v>
      </c>
      <c r="M87" s="68"/>
    </row>
    <row r="88" spans="1:13" ht="72" x14ac:dyDescent="0.25">
      <c r="A88" s="39" t="s">
        <v>150</v>
      </c>
      <c r="B88" s="39" t="s">
        <v>96</v>
      </c>
      <c r="C88" s="6"/>
      <c r="D88" s="6"/>
      <c r="E88" s="6"/>
      <c r="F88" s="6"/>
      <c r="G88" s="7">
        <f>SUM(G89)</f>
        <v>1000</v>
      </c>
      <c r="H88" s="7">
        <f t="shared" ref="H88:J88" si="57">SUM(H89)</f>
        <v>1000</v>
      </c>
      <c r="I88" s="7">
        <f t="shared" si="57"/>
        <v>0</v>
      </c>
      <c r="J88" s="7">
        <f t="shared" si="57"/>
        <v>0</v>
      </c>
      <c r="K88" s="7">
        <f>SUM(K89)</f>
        <v>1000</v>
      </c>
      <c r="L88" s="7">
        <f t="shared" ref="L88:M88" si="58">SUM(L89)</f>
        <v>1000</v>
      </c>
      <c r="M88" s="7">
        <f t="shared" si="58"/>
        <v>0</v>
      </c>
    </row>
    <row r="89" spans="1:13" ht="15.75" x14ac:dyDescent="0.25">
      <c r="A89" s="30" t="s">
        <v>151</v>
      </c>
      <c r="B89" s="30"/>
      <c r="C89" s="2" t="s">
        <v>17</v>
      </c>
      <c r="D89" s="2" t="s">
        <v>13</v>
      </c>
      <c r="E89" s="2" t="s">
        <v>18</v>
      </c>
      <c r="F89" s="2" t="s">
        <v>63</v>
      </c>
      <c r="G89" s="3">
        <f>SUM(H89:I89)</f>
        <v>1000</v>
      </c>
      <c r="H89" s="3">
        <v>1000</v>
      </c>
      <c r="I89" s="3"/>
      <c r="J89" s="3"/>
      <c r="K89" s="3">
        <f>SUM(L89:M89)</f>
        <v>1000</v>
      </c>
      <c r="L89" s="3">
        <v>1000</v>
      </c>
      <c r="M89" s="3"/>
    </row>
    <row r="90" spans="1:13" ht="29.25" x14ac:dyDescent="0.25">
      <c r="A90" s="5" t="s">
        <v>152</v>
      </c>
      <c r="B90" s="5" t="s">
        <v>95</v>
      </c>
      <c r="C90" s="6"/>
      <c r="D90" s="6"/>
      <c r="E90" s="6"/>
      <c r="F90" s="6"/>
      <c r="G90" s="7">
        <f>SUM(G91:G92)</f>
        <v>500</v>
      </c>
      <c r="H90" s="7">
        <f t="shared" ref="H90:J90" si="59">SUM(H91:H92)</f>
        <v>500</v>
      </c>
      <c r="I90" s="7">
        <f t="shared" si="59"/>
        <v>0</v>
      </c>
      <c r="J90" s="7">
        <f t="shared" si="59"/>
        <v>0</v>
      </c>
      <c r="K90" s="7">
        <f>SUM(K91:K92)</f>
        <v>500</v>
      </c>
      <c r="L90" s="7">
        <f t="shared" ref="L90:M90" si="60">SUM(L91:L92)</f>
        <v>500</v>
      </c>
      <c r="M90" s="7">
        <f t="shared" si="60"/>
        <v>0</v>
      </c>
    </row>
    <row r="91" spans="1:13" ht="15.75" x14ac:dyDescent="0.25">
      <c r="A91" s="1" t="s">
        <v>149</v>
      </c>
      <c r="B91" s="1"/>
      <c r="C91" s="2" t="s">
        <v>17</v>
      </c>
      <c r="D91" s="2" t="s">
        <v>13</v>
      </c>
      <c r="E91" s="2" t="s">
        <v>18</v>
      </c>
      <c r="F91" s="2" t="s">
        <v>64</v>
      </c>
      <c r="G91" s="3">
        <f>SUM(H91:I91)</f>
        <v>330</v>
      </c>
      <c r="H91" s="3">
        <v>330</v>
      </c>
      <c r="I91" s="3"/>
      <c r="J91" s="3"/>
      <c r="K91" s="3">
        <f>SUM(L91:M91)</f>
        <v>330</v>
      </c>
      <c r="L91" s="3">
        <v>330</v>
      </c>
      <c r="M91" s="3"/>
    </row>
    <row r="92" spans="1:13" ht="15.75" x14ac:dyDescent="0.25">
      <c r="A92" s="1" t="s">
        <v>155</v>
      </c>
      <c r="B92" s="1"/>
      <c r="C92" s="2" t="s">
        <v>48</v>
      </c>
      <c r="D92" s="2" t="s">
        <v>13</v>
      </c>
      <c r="E92" s="2" t="s">
        <v>18</v>
      </c>
      <c r="F92" s="2" t="s">
        <v>64</v>
      </c>
      <c r="G92" s="3">
        <f>SUM(H92:I92)</f>
        <v>170</v>
      </c>
      <c r="H92" s="3">
        <v>170</v>
      </c>
      <c r="I92" s="3"/>
      <c r="J92" s="3"/>
      <c r="K92" s="3">
        <f>SUM(L92:M92)</f>
        <v>170</v>
      </c>
      <c r="L92" s="3">
        <v>170</v>
      </c>
      <c r="M92" s="3"/>
    </row>
    <row r="93" spans="1:13" ht="29.25" x14ac:dyDescent="0.25">
      <c r="A93" s="5" t="s">
        <v>179</v>
      </c>
      <c r="B93" s="5" t="s">
        <v>97</v>
      </c>
      <c r="C93" s="6"/>
      <c r="D93" s="6"/>
      <c r="E93" s="6"/>
      <c r="F93" s="6"/>
      <c r="G93" s="7">
        <f>SUM(G94+G96+G98)</f>
        <v>800</v>
      </c>
      <c r="H93" s="7">
        <f t="shared" ref="H93:J93" si="61">SUM(H94+H96+H98)</f>
        <v>800</v>
      </c>
      <c r="I93" s="7">
        <f t="shared" si="61"/>
        <v>0</v>
      </c>
      <c r="J93" s="7">
        <f t="shared" si="61"/>
        <v>0</v>
      </c>
      <c r="K93" s="7">
        <f>SUM(K94+K96+K98)</f>
        <v>800</v>
      </c>
      <c r="L93" s="7">
        <f t="shared" ref="L93:M93" si="62">SUM(L94+L96+L98)</f>
        <v>800</v>
      </c>
      <c r="M93" s="7">
        <f t="shared" si="62"/>
        <v>0</v>
      </c>
    </row>
    <row r="94" spans="1:13" ht="45" x14ac:dyDescent="0.25">
      <c r="A94" s="40" t="s">
        <v>66</v>
      </c>
      <c r="B94" s="40"/>
      <c r="C94" s="2"/>
      <c r="D94" s="2"/>
      <c r="E94" s="2"/>
      <c r="F94" s="2"/>
      <c r="G94" s="3">
        <f>SUM(G95)</f>
        <v>300</v>
      </c>
      <c r="H94" s="3">
        <f t="shared" ref="H94:J94" si="63">SUM(H95)</f>
        <v>300</v>
      </c>
      <c r="I94" s="3">
        <f t="shared" si="63"/>
        <v>0</v>
      </c>
      <c r="J94" s="3">
        <f t="shared" si="63"/>
        <v>0</v>
      </c>
      <c r="K94" s="3">
        <f>SUM(K95)</f>
        <v>300</v>
      </c>
      <c r="L94" s="3">
        <f t="shared" ref="L94:M94" si="64">SUM(L95)</f>
        <v>300</v>
      </c>
      <c r="M94" s="3">
        <f t="shared" si="64"/>
        <v>0</v>
      </c>
    </row>
    <row r="95" spans="1:13" ht="15.75" x14ac:dyDescent="0.25">
      <c r="A95" s="40" t="s">
        <v>153</v>
      </c>
      <c r="B95" s="40"/>
      <c r="C95" s="2" t="s">
        <v>17</v>
      </c>
      <c r="D95" s="2" t="s">
        <v>13</v>
      </c>
      <c r="E95" s="2" t="s">
        <v>14</v>
      </c>
      <c r="F95" s="2" t="s">
        <v>65</v>
      </c>
      <c r="G95" s="3">
        <f t="shared" ref="G95:G99" si="65">SUM(H95:I95)</f>
        <v>300</v>
      </c>
      <c r="H95" s="31">
        <v>300</v>
      </c>
      <c r="I95" s="31"/>
      <c r="J95" s="31"/>
      <c r="K95" s="3">
        <f t="shared" ref="K95" si="66">SUM(L95:M95)</f>
        <v>300</v>
      </c>
      <c r="L95" s="31">
        <v>300</v>
      </c>
      <c r="M95" s="31"/>
    </row>
    <row r="96" spans="1:13" ht="45" x14ac:dyDescent="0.25">
      <c r="A96" s="40" t="s">
        <v>67</v>
      </c>
      <c r="B96" s="40"/>
      <c r="C96" s="2"/>
      <c r="D96" s="2"/>
      <c r="E96" s="2"/>
      <c r="F96" s="2"/>
      <c r="G96" s="3">
        <f>SUM(G97)</f>
        <v>500</v>
      </c>
      <c r="H96" s="3">
        <f t="shared" ref="H96:J96" si="67">SUM(H97)</f>
        <v>500</v>
      </c>
      <c r="I96" s="3">
        <f t="shared" si="67"/>
        <v>0</v>
      </c>
      <c r="J96" s="3">
        <f t="shared" si="67"/>
        <v>0</v>
      </c>
      <c r="K96" s="3">
        <f>SUM(K97)</f>
        <v>500</v>
      </c>
      <c r="L96" s="3">
        <f t="shared" ref="L96:M96" si="68">SUM(L97)</f>
        <v>500</v>
      </c>
      <c r="M96" s="3">
        <f t="shared" si="68"/>
        <v>0</v>
      </c>
    </row>
    <row r="97" spans="1:13" ht="15.75" x14ac:dyDescent="0.25">
      <c r="A97" s="40" t="s">
        <v>153</v>
      </c>
      <c r="B97" s="40"/>
      <c r="C97" s="2" t="s">
        <v>17</v>
      </c>
      <c r="D97" s="2" t="s">
        <v>13</v>
      </c>
      <c r="E97" s="2" t="s">
        <v>14</v>
      </c>
      <c r="F97" s="2" t="s">
        <v>65</v>
      </c>
      <c r="G97" s="3">
        <f t="shared" si="65"/>
        <v>500</v>
      </c>
      <c r="H97" s="31">
        <v>500</v>
      </c>
      <c r="I97" s="31"/>
      <c r="J97" s="31"/>
      <c r="K97" s="3">
        <f t="shared" ref="K97" si="69">SUM(L97:M97)</f>
        <v>500</v>
      </c>
      <c r="L97" s="31">
        <v>500</v>
      </c>
      <c r="M97" s="31"/>
    </row>
    <row r="98" spans="1:13" ht="45" x14ac:dyDescent="0.25">
      <c r="A98" s="38" t="s">
        <v>68</v>
      </c>
      <c r="B98" s="38"/>
      <c r="C98" s="2"/>
      <c r="D98" s="2"/>
      <c r="E98" s="2"/>
      <c r="F98" s="2"/>
      <c r="G98" s="3">
        <f>SUM(G99)</f>
        <v>0</v>
      </c>
      <c r="H98" s="3">
        <f t="shared" ref="H98:J98" si="70">SUM(H99)</f>
        <v>0</v>
      </c>
      <c r="I98" s="3">
        <f t="shared" si="70"/>
        <v>0</v>
      </c>
      <c r="J98" s="3">
        <f t="shared" si="70"/>
        <v>0</v>
      </c>
      <c r="K98" s="3">
        <f>SUM(K99)</f>
        <v>0</v>
      </c>
      <c r="L98" s="3">
        <f t="shared" ref="L98:M98" si="71">SUM(L99)</f>
        <v>0</v>
      </c>
      <c r="M98" s="3">
        <f t="shared" si="71"/>
        <v>0</v>
      </c>
    </row>
    <row r="99" spans="1:13" ht="15.75" x14ac:dyDescent="0.25">
      <c r="A99" s="40" t="s">
        <v>153</v>
      </c>
      <c r="B99" s="38"/>
      <c r="C99" s="2" t="s">
        <v>17</v>
      </c>
      <c r="D99" s="2" t="s">
        <v>13</v>
      </c>
      <c r="E99" s="2" t="s">
        <v>14</v>
      </c>
      <c r="F99" s="2" t="s">
        <v>65</v>
      </c>
      <c r="G99" s="3">
        <f t="shared" si="65"/>
        <v>0</v>
      </c>
      <c r="H99" s="31"/>
      <c r="I99" s="31"/>
      <c r="J99" s="31"/>
      <c r="K99" s="3">
        <f t="shared" ref="K99" si="72">SUM(L99:M99)</f>
        <v>0</v>
      </c>
      <c r="L99" s="31"/>
      <c r="M99" s="31"/>
    </row>
    <row r="100" spans="1:13" ht="57.75" x14ac:dyDescent="0.25">
      <c r="A100" s="5" t="s">
        <v>154</v>
      </c>
      <c r="B100" s="5" t="s">
        <v>101</v>
      </c>
      <c r="C100" s="6"/>
      <c r="D100" s="6"/>
      <c r="E100" s="6"/>
      <c r="F100" s="6"/>
      <c r="G100" s="7">
        <f>SUM(G101)</f>
        <v>59244.800000000003</v>
      </c>
      <c r="H100" s="7">
        <f t="shared" ref="H100:J100" si="73">SUM(H101)</f>
        <v>59244.800000000003</v>
      </c>
      <c r="I100" s="7">
        <f t="shared" si="73"/>
        <v>0</v>
      </c>
      <c r="J100" s="7">
        <f t="shared" si="73"/>
        <v>0</v>
      </c>
      <c r="K100" s="7">
        <f>SUM(K101)</f>
        <v>0</v>
      </c>
      <c r="L100" s="7">
        <f t="shared" ref="L100:M100" si="74">SUM(L101)</f>
        <v>0</v>
      </c>
      <c r="M100" s="7">
        <f t="shared" si="74"/>
        <v>0</v>
      </c>
    </row>
    <row r="101" spans="1:13" ht="15.75" x14ac:dyDescent="0.25">
      <c r="A101" s="1" t="s">
        <v>125</v>
      </c>
      <c r="B101" s="1"/>
      <c r="C101" s="2" t="s">
        <v>17</v>
      </c>
      <c r="D101" s="2" t="s">
        <v>21</v>
      </c>
      <c r="E101" s="2" t="s">
        <v>14</v>
      </c>
      <c r="F101" s="2" t="s">
        <v>69</v>
      </c>
      <c r="G101" s="3">
        <f>SUM(H101:I101)</f>
        <v>59244.800000000003</v>
      </c>
      <c r="H101" s="3">
        <v>59244.800000000003</v>
      </c>
      <c r="I101" s="3"/>
      <c r="J101" s="3"/>
      <c r="K101" s="3">
        <f>SUM(L101:M101)</f>
        <v>0</v>
      </c>
      <c r="L101" s="3"/>
      <c r="M101" s="3"/>
    </row>
    <row r="102" spans="1:13" ht="72" x14ac:dyDescent="0.25">
      <c r="A102" s="5" t="s">
        <v>156</v>
      </c>
      <c r="B102" s="5" t="s">
        <v>99</v>
      </c>
      <c r="C102" s="6"/>
      <c r="D102" s="6"/>
      <c r="E102" s="6"/>
      <c r="F102" s="6"/>
      <c r="G102" s="7">
        <f>SUM(G103:G107)</f>
        <v>0</v>
      </c>
      <c r="H102" s="7">
        <f t="shared" ref="H102:J102" si="75">SUM(H103:H107)</f>
        <v>0</v>
      </c>
      <c r="I102" s="7">
        <f t="shared" si="75"/>
        <v>0</v>
      </c>
      <c r="J102" s="7">
        <f t="shared" si="75"/>
        <v>0</v>
      </c>
      <c r="K102" s="7">
        <f>SUM(K103:K107)</f>
        <v>0</v>
      </c>
      <c r="L102" s="7">
        <f t="shared" ref="L102:M102" si="76">SUM(L103:L107)</f>
        <v>0</v>
      </c>
      <c r="M102" s="7">
        <f t="shared" si="76"/>
        <v>0</v>
      </c>
    </row>
    <row r="103" spans="1:13" ht="15.75" x14ac:dyDescent="0.25">
      <c r="A103" s="1" t="s">
        <v>84</v>
      </c>
      <c r="B103" s="1"/>
      <c r="C103" s="2" t="s">
        <v>17</v>
      </c>
      <c r="D103" s="2" t="s">
        <v>21</v>
      </c>
      <c r="E103" s="2" t="s">
        <v>42</v>
      </c>
      <c r="F103" s="2" t="s">
        <v>70</v>
      </c>
      <c r="G103" s="3">
        <f>SUM(H103:I103)</f>
        <v>0</v>
      </c>
      <c r="H103" s="3"/>
      <c r="I103" s="3"/>
      <c r="J103" s="3"/>
      <c r="K103" s="3">
        <f>SUM(L103:M103)</f>
        <v>0</v>
      </c>
      <c r="L103" s="3"/>
      <c r="M103" s="3"/>
    </row>
    <row r="104" spans="1:13" ht="15.75" x14ac:dyDescent="0.25">
      <c r="A104" s="1" t="s">
        <v>84</v>
      </c>
      <c r="B104" s="1"/>
      <c r="C104" s="2" t="s">
        <v>17</v>
      </c>
      <c r="D104" s="2" t="s">
        <v>21</v>
      </c>
      <c r="E104" s="2" t="s">
        <v>42</v>
      </c>
      <c r="F104" s="2" t="s">
        <v>177</v>
      </c>
      <c r="G104" s="3">
        <f t="shared" ref="G104:G108" si="77">SUM(H104:I104)</f>
        <v>0</v>
      </c>
      <c r="H104" s="3"/>
      <c r="I104" s="3"/>
      <c r="J104" s="3"/>
      <c r="K104" s="3">
        <f t="shared" ref="K104:K108" si="78">SUM(L104:M104)</f>
        <v>0</v>
      </c>
      <c r="L104" s="3"/>
      <c r="M104" s="3"/>
    </row>
    <row r="105" spans="1:13" ht="15.75" x14ac:dyDescent="0.25">
      <c r="A105" s="1" t="s">
        <v>157</v>
      </c>
      <c r="B105" s="1"/>
      <c r="C105" s="2" t="s">
        <v>158</v>
      </c>
      <c r="D105" s="2" t="s">
        <v>21</v>
      </c>
      <c r="E105" s="2" t="s">
        <v>42</v>
      </c>
      <c r="F105" s="2" t="s">
        <v>70</v>
      </c>
      <c r="G105" s="3">
        <f t="shared" si="77"/>
        <v>0</v>
      </c>
      <c r="H105" s="3"/>
      <c r="I105" s="3"/>
      <c r="J105" s="3"/>
      <c r="K105" s="3">
        <f t="shared" si="78"/>
        <v>0</v>
      </c>
      <c r="L105" s="3"/>
      <c r="M105" s="3"/>
    </row>
    <row r="106" spans="1:13" ht="15.75" x14ac:dyDescent="0.25">
      <c r="A106" s="1" t="s">
        <v>155</v>
      </c>
      <c r="B106" s="1"/>
      <c r="C106" s="2" t="s">
        <v>48</v>
      </c>
      <c r="D106" s="2" t="s">
        <v>21</v>
      </c>
      <c r="E106" s="2" t="s">
        <v>42</v>
      </c>
      <c r="F106" s="2" t="s">
        <v>70</v>
      </c>
      <c r="G106" s="3">
        <f t="shared" si="77"/>
        <v>0</v>
      </c>
      <c r="H106" s="3"/>
      <c r="I106" s="3"/>
      <c r="J106" s="3"/>
      <c r="K106" s="3">
        <f t="shared" si="78"/>
        <v>0</v>
      </c>
      <c r="L106" s="3"/>
      <c r="M106" s="3"/>
    </row>
    <row r="107" spans="1:13" ht="15.75" x14ac:dyDescent="0.25">
      <c r="A107" s="1" t="s">
        <v>159</v>
      </c>
      <c r="B107" s="1"/>
      <c r="C107" s="2" t="s">
        <v>160</v>
      </c>
      <c r="D107" s="2" t="s">
        <v>21</v>
      </c>
      <c r="E107" s="2" t="s">
        <v>42</v>
      </c>
      <c r="F107" s="2" t="s">
        <v>70</v>
      </c>
      <c r="G107" s="3">
        <f t="shared" si="77"/>
        <v>0</v>
      </c>
      <c r="H107" s="3"/>
      <c r="I107" s="3"/>
      <c r="J107" s="3"/>
      <c r="K107" s="3">
        <f t="shared" si="78"/>
        <v>0</v>
      </c>
      <c r="L107" s="3"/>
      <c r="M107" s="3"/>
    </row>
    <row r="108" spans="1:13" ht="30" x14ac:dyDescent="0.25">
      <c r="A108" s="1" t="s">
        <v>71</v>
      </c>
      <c r="B108" s="1"/>
      <c r="C108" s="2"/>
      <c r="D108" s="2" t="s">
        <v>21</v>
      </c>
      <c r="E108" s="2" t="s">
        <v>26</v>
      </c>
      <c r="F108" s="2"/>
      <c r="G108" s="3">
        <f t="shared" si="77"/>
        <v>0</v>
      </c>
      <c r="H108" s="3"/>
      <c r="I108" s="3"/>
      <c r="J108" s="3"/>
      <c r="K108" s="3">
        <f t="shared" si="78"/>
        <v>0</v>
      </c>
      <c r="L108" s="3"/>
      <c r="M108" s="3"/>
    </row>
    <row r="109" spans="1:13" ht="57.75" x14ac:dyDescent="0.25">
      <c r="A109" s="5" t="s">
        <v>161</v>
      </c>
      <c r="B109" s="5" t="s">
        <v>104</v>
      </c>
      <c r="C109" s="6"/>
      <c r="D109" s="6"/>
      <c r="E109" s="6"/>
      <c r="F109" s="6"/>
      <c r="G109" s="7">
        <f>SUM(G110)</f>
        <v>1806.9</v>
      </c>
      <c r="H109" s="7">
        <f t="shared" ref="H109:J109" si="79">SUM(H110)</f>
        <v>1806.9</v>
      </c>
      <c r="I109" s="7">
        <f t="shared" si="79"/>
        <v>0</v>
      </c>
      <c r="J109" s="7">
        <f t="shared" si="79"/>
        <v>0</v>
      </c>
      <c r="K109" s="7">
        <f>SUM(K110)</f>
        <v>2500</v>
      </c>
      <c r="L109" s="7">
        <f t="shared" ref="L109:M109" si="80">SUM(L110)</f>
        <v>2500</v>
      </c>
      <c r="M109" s="7">
        <f t="shared" si="80"/>
        <v>0</v>
      </c>
    </row>
    <row r="110" spans="1:13" ht="15.75" x14ac:dyDescent="0.25">
      <c r="A110" s="1" t="s">
        <v>85</v>
      </c>
      <c r="B110" s="1"/>
      <c r="C110" s="2" t="s">
        <v>17</v>
      </c>
      <c r="D110" s="2" t="s">
        <v>21</v>
      </c>
      <c r="E110" s="2" t="s">
        <v>26</v>
      </c>
      <c r="F110" s="2" t="s">
        <v>72</v>
      </c>
      <c r="G110" s="3">
        <f>SUM(H110:I110)</f>
        <v>1806.9</v>
      </c>
      <c r="H110" s="3">
        <v>1806.9</v>
      </c>
      <c r="I110" s="3"/>
      <c r="J110" s="3"/>
      <c r="K110" s="3">
        <f>SUM(L110:M110)</f>
        <v>2500</v>
      </c>
      <c r="L110" s="3">
        <v>2500</v>
      </c>
      <c r="M110" s="3"/>
    </row>
    <row r="111" spans="1:13" ht="29.25" x14ac:dyDescent="0.25">
      <c r="A111" s="5" t="s">
        <v>171</v>
      </c>
      <c r="B111" s="5"/>
      <c r="C111" s="6"/>
      <c r="D111" s="6"/>
      <c r="E111" s="6"/>
      <c r="F111" s="6"/>
      <c r="G111" s="7">
        <f>SUM(G112:G115)</f>
        <v>0</v>
      </c>
      <c r="H111" s="7">
        <f t="shared" ref="H111:J111" si="81">SUM(H112:H115)</f>
        <v>0</v>
      </c>
      <c r="I111" s="7">
        <f t="shared" si="81"/>
        <v>0</v>
      </c>
      <c r="J111" s="7">
        <f t="shared" si="81"/>
        <v>0</v>
      </c>
      <c r="K111" s="7">
        <f>SUM(K112:K115)</f>
        <v>0</v>
      </c>
      <c r="L111" s="7">
        <f t="shared" ref="L111:M111" si="82">SUM(L112:L115)</f>
        <v>0</v>
      </c>
      <c r="M111" s="7">
        <f t="shared" si="82"/>
        <v>0</v>
      </c>
    </row>
    <row r="112" spans="1:13" ht="15.75" x14ac:dyDescent="0.25">
      <c r="A112" s="1" t="s">
        <v>172</v>
      </c>
      <c r="B112" s="1"/>
      <c r="C112" s="2" t="s">
        <v>48</v>
      </c>
      <c r="D112" s="2" t="s">
        <v>21</v>
      </c>
      <c r="E112" s="2" t="s">
        <v>14</v>
      </c>
      <c r="F112" s="2" t="s">
        <v>173</v>
      </c>
      <c r="G112" s="3">
        <f>SUM(H112:I112)</f>
        <v>0</v>
      </c>
      <c r="H112" s="3"/>
      <c r="I112" s="3"/>
      <c r="J112" s="3"/>
      <c r="K112" s="3">
        <f>SUM(L112:M112)</f>
        <v>0</v>
      </c>
      <c r="L112" s="3"/>
      <c r="M112" s="3"/>
    </row>
    <row r="113" spans="1:13" ht="15.75" x14ac:dyDescent="0.25">
      <c r="A113" s="1" t="s">
        <v>85</v>
      </c>
      <c r="B113" s="1"/>
      <c r="C113" s="2" t="s">
        <v>17</v>
      </c>
      <c r="D113" s="2" t="s">
        <v>21</v>
      </c>
      <c r="E113" s="2" t="s">
        <v>14</v>
      </c>
      <c r="F113" s="2" t="s">
        <v>173</v>
      </c>
      <c r="G113" s="3">
        <f t="shared" ref="G113:G115" si="83">SUM(H113:I113)</f>
        <v>0</v>
      </c>
      <c r="H113" s="3"/>
      <c r="I113" s="3"/>
      <c r="J113" s="3"/>
      <c r="K113" s="3">
        <f t="shared" ref="K113:K115" si="84">SUM(L113:M113)</f>
        <v>0</v>
      </c>
      <c r="L113" s="3"/>
      <c r="M113" s="3"/>
    </row>
    <row r="114" spans="1:13" ht="15.75" x14ac:dyDescent="0.25">
      <c r="A114" s="1" t="s">
        <v>172</v>
      </c>
      <c r="B114" s="1"/>
      <c r="C114" s="2" t="s">
        <v>48</v>
      </c>
      <c r="D114" s="2" t="s">
        <v>21</v>
      </c>
      <c r="E114" s="2" t="s">
        <v>26</v>
      </c>
      <c r="F114" s="2" t="s">
        <v>173</v>
      </c>
      <c r="G114" s="3">
        <f t="shared" si="83"/>
        <v>0</v>
      </c>
      <c r="H114" s="3"/>
      <c r="I114" s="3"/>
      <c r="J114" s="3"/>
      <c r="K114" s="3">
        <f t="shared" si="84"/>
        <v>0</v>
      </c>
      <c r="L114" s="3"/>
      <c r="M114" s="3"/>
    </row>
    <row r="115" spans="1:13" ht="15.75" x14ac:dyDescent="0.25">
      <c r="A115" s="1" t="s">
        <v>84</v>
      </c>
      <c r="B115" s="1"/>
      <c r="C115" s="2" t="s">
        <v>17</v>
      </c>
      <c r="D115" s="2" t="s">
        <v>21</v>
      </c>
      <c r="E115" s="2" t="s">
        <v>26</v>
      </c>
      <c r="F115" s="2" t="s">
        <v>173</v>
      </c>
      <c r="G115" s="3">
        <f t="shared" si="83"/>
        <v>0</v>
      </c>
      <c r="H115" s="3"/>
      <c r="I115" s="3"/>
      <c r="J115" s="3"/>
      <c r="K115" s="3">
        <f t="shared" si="84"/>
        <v>0</v>
      </c>
      <c r="L115" s="3"/>
      <c r="M115" s="3"/>
    </row>
    <row r="116" spans="1:13" ht="57.75" x14ac:dyDescent="0.25">
      <c r="A116" s="5" t="s">
        <v>163</v>
      </c>
      <c r="B116" s="5" t="s">
        <v>106</v>
      </c>
      <c r="C116" s="6"/>
      <c r="D116" s="6"/>
      <c r="E116" s="6"/>
      <c r="F116" s="6"/>
      <c r="G116" s="7">
        <f>SUM(G117)</f>
        <v>7500</v>
      </c>
      <c r="H116" s="7">
        <f t="shared" ref="H116:J116" si="85">SUM(H117)</f>
        <v>7500</v>
      </c>
      <c r="I116" s="7">
        <f t="shared" si="85"/>
        <v>0</v>
      </c>
      <c r="J116" s="7">
        <f t="shared" si="85"/>
        <v>0</v>
      </c>
      <c r="K116" s="7">
        <f>SUM(K117)</f>
        <v>0</v>
      </c>
      <c r="L116" s="7">
        <f t="shared" ref="L116:M116" si="86">SUM(L117)</f>
        <v>0</v>
      </c>
      <c r="M116" s="7">
        <f t="shared" si="86"/>
        <v>0</v>
      </c>
    </row>
    <row r="117" spans="1:13" ht="15.75" x14ac:dyDescent="0.25">
      <c r="A117" s="1" t="s">
        <v>162</v>
      </c>
      <c r="B117" s="1"/>
      <c r="C117" s="2" t="s">
        <v>17</v>
      </c>
      <c r="D117" s="2" t="s">
        <v>25</v>
      </c>
      <c r="E117" s="2" t="s">
        <v>22</v>
      </c>
      <c r="F117" s="2" t="s">
        <v>73</v>
      </c>
      <c r="G117" s="3">
        <f>SUM(H117:I117)</f>
        <v>7500</v>
      </c>
      <c r="H117" s="3">
        <v>7500</v>
      </c>
      <c r="I117" s="3"/>
      <c r="J117" s="3"/>
      <c r="K117" s="3">
        <f>SUM(L117:M117)</f>
        <v>0</v>
      </c>
      <c r="L117" s="3"/>
      <c r="M117" s="3"/>
    </row>
    <row r="118" spans="1:13" ht="43.5" x14ac:dyDescent="0.25">
      <c r="A118" s="5" t="s">
        <v>164</v>
      </c>
      <c r="B118" s="5" t="s">
        <v>109</v>
      </c>
      <c r="C118" s="6"/>
      <c r="D118" s="6"/>
      <c r="E118" s="6"/>
      <c r="F118" s="6"/>
      <c r="G118" s="7">
        <f>SUM(G119)</f>
        <v>18673</v>
      </c>
      <c r="H118" s="7">
        <f t="shared" ref="H118:J118" si="87">SUM(H119)</f>
        <v>18673</v>
      </c>
      <c r="I118" s="7">
        <f t="shared" si="87"/>
        <v>0</v>
      </c>
      <c r="J118" s="7">
        <f t="shared" si="87"/>
        <v>0</v>
      </c>
      <c r="K118" s="7">
        <f>SUM(K119)</f>
        <v>0</v>
      </c>
      <c r="L118" s="7">
        <f t="shared" ref="L118:M118" si="88">SUM(L119)</f>
        <v>0</v>
      </c>
      <c r="M118" s="7">
        <f t="shared" si="88"/>
        <v>0</v>
      </c>
    </row>
    <row r="119" spans="1:13" ht="15.75" x14ac:dyDescent="0.25">
      <c r="A119" s="1" t="s">
        <v>84</v>
      </c>
      <c r="B119" s="1"/>
      <c r="C119" s="2" t="s">
        <v>17</v>
      </c>
      <c r="D119" s="2" t="s">
        <v>25</v>
      </c>
      <c r="E119" s="2" t="s">
        <v>37</v>
      </c>
      <c r="F119" s="2" t="s">
        <v>74</v>
      </c>
      <c r="G119" s="3">
        <f>SUM(H119:I119)</f>
        <v>18673</v>
      </c>
      <c r="H119" s="3">
        <v>18673</v>
      </c>
      <c r="I119" s="3"/>
      <c r="J119" s="3"/>
      <c r="K119" s="3">
        <f>SUM(L119:M119)</f>
        <v>0</v>
      </c>
      <c r="L119" s="3"/>
      <c r="M119" s="3"/>
    </row>
    <row r="120" spans="1:13" ht="43.5" x14ac:dyDescent="0.25">
      <c r="A120" s="5" t="s">
        <v>165</v>
      </c>
      <c r="B120" s="5" t="s">
        <v>111</v>
      </c>
      <c r="C120" s="6"/>
      <c r="D120" s="6"/>
      <c r="E120" s="6"/>
      <c r="F120" s="6"/>
      <c r="G120" s="7">
        <f>SUM(G121)</f>
        <v>20000</v>
      </c>
      <c r="H120" s="7">
        <f t="shared" ref="H120:J120" si="89">SUM(H121)</f>
        <v>20000</v>
      </c>
      <c r="I120" s="7">
        <f t="shared" si="89"/>
        <v>0</v>
      </c>
      <c r="J120" s="7">
        <f t="shared" si="89"/>
        <v>0</v>
      </c>
      <c r="K120" s="7">
        <f>SUM(K121)</f>
        <v>0</v>
      </c>
      <c r="L120" s="7">
        <f t="shared" ref="L120:M120" si="90">SUM(L121)</f>
        <v>0</v>
      </c>
      <c r="M120" s="7">
        <f t="shared" si="90"/>
        <v>0</v>
      </c>
    </row>
    <row r="121" spans="1:13" ht="15.75" x14ac:dyDescent="0.25">
      <c r="A121" s="1" t="s">
        <v>84</v>
      </c>
      <c r="B121" s="1"/>
      <c r="C121" s="2" t="s">
        <v>17</v>
      </c>
      <c r="D121" s="2" t="s">
        <v>25</v>
      </c>
      <c r="E121" s="2" t="s">
        <v>37</v>
      </c>
      <c r="F121" s="2" t="s">
        <v>75</v>
      </c>
      <c r="G121" s="3">
        <f>SUM(H121:I121)</f>
        <v>20000</v>
      </c>
      <c r="H121" s="3">
        <v>20000</v>
      </c>
      <c r="I121" s="3"/>
      <c r="J121" s="3"/>
      <c r="K121" s="3">
        <f>SUM(L121:M121)</f>
        <v>0</v>
      </c>
      <c r="L121" s="3"/>
      <c r="M121" s="3"/>
    </row>
    <row r="122" spans="1:13" ht="29.25" x14ac:dyDescent="0.25">
      <c r="A122" s="5" t="s">
        <v>166</v>
      </c>
      <c r="B122" s="5" t="s">
        <v>127</v>
      </c>
      <c r="C122" s="6"/>
      <c r="D122" s="6"/>
      <c r="E122" s="6"/>
      <c r="F122" s="6"/>
      <c r="G122" s="7">
        <f>SUM(G123:G126)</f>
        <v>89558.7</v>
      </c>
      <c r="H122" s="7">
        <f t="shared" ref="H122:J122" si="91">SUM(H123:H126)</f>
        <v>400</v>
      </c>
      <c r="I122" s="7">
        <f t="shared" si="91"/>
        <v>89158.7</v>
      </c>
      <c r="J122" s="7">
        <f t="shared" si="91"/>
        <v>0</v>
      </c>
      <c r="K122" s="7">
        <f>SUM(K123:K126)</f>
        <v>95603.4</v>
      </c>
      <c r="L122" s="7">
        <f t="shared" ref="L122:M122" si="92">SUM(L123:L126)</f>
        <v>400</v>
      </c>
      <c r="M122" s="7">
        <f t="shared" si="92"/>
        <v>95203.4</v>
      </c>
    </row>
    <row r="123" spans="1:13" ht="15.75" x14ac:dyDescent="0.25">
      <c r="A123" s="1" t="s">
        <v>125</v>
      </c>
      <c r="B123" s="38"/>
      <c r="C123" s="2" t="s">
        <v>17</v>
      </c>
      <c r="D123" s="2" t="s">
        <v>14</v>
      </c>
      <c r="E123" s="2" t="s">
        <v>22</v>
      </c>
      <c r="F123" s="2" t="s">
        <v>76</v>
      </c>
      <c r="G123" s="3">
        <f>SUM(H123:I123)</f>
        <v>300</v>
      </c>
      <c r="H123" s="41">
        <v>300</v>
      </c>
      <c r="I123" s="41"/>
      <c r="J123" s="41"/>
      <c r="K123" s="3">
        <f>SUM(L123:M123)</f>
        <v>300</v>
      </c>
      <c r="L123" s="41">
        <v>300</v>
      </c>
      <c r="M123" s="41"/>
    </row>
    <row r="124" spans="1:13" ht="15.75" x14ac:dyDescent="0.25">
      <c r="A124" s="1" t="s">
        <v>125</v>
      </c>
      <c r="B124" s="38"/>
      <c r="C124" s="2" t="s">
        <v>17</v>
      </c>
      <c r="D124" s="2" t="s">
        <v>14</v>
      </c>
      <c r="E124" s="2" t="s">
        <v>22</v>
      </c>
      <c r="F124" s="2" t="s">
        <v>174</v>
      </c>
      <c r="G124" s="3">
        <f t="shared" ref="G124:G126" si="93">SUM(H124:I124)</f>
        <v>87096</v>
      </c>
      <c r="H124" s="41"/>
      <c r="I124" s="41">
        <v>87096</v>
      </c>
      <c r="J124" s="41"/>
      <c r="K124" s="3">
        <f t="shared" ref="K124:K126" si="94">SUM(L124:M124)</f>
        <v>93001</v>
      </c>
      <c r="L124" s="41"/>
      <c r="M124" s="41">
        <v>93001</v>
      </c>
    </row>
    <row r="125" spans="1:13" ht="15.75" x14ac:dyDescent="0.25">
      <c r="A125" s="1" t="s">
        <v>125</v>
      </c>
      <c r="B125" s="38"/>
      <c r="C125" s="2" t="s">
        <v>17</v>
      </c>
      <c r="D125" s="2" t="s">
        <v>14</v>
      </c>
      <c r="E125" s="2" t="s">
        <v>37</v>
      </c>
      <c r="F125" s="2" t="s">
        <v>76</v>
      </c>
      <c r="G125" s="3">
        <f t="shared" si="93"/>
        <v>100</v>
      </c>
      <c r="H125" s="41">
        <v>100</v>
      </c>
      <c r="I125" s="41"/>
      <c r="J125" s="41"/>
      <c r="K125" s="3">
        <f t="shared" si="94"/>
        <v>100</v>
      </c>
      <c r="L125" s="41">
        <v>100</v>
      </c>
      <c r="M125" s="41"/>
    </row>
    <row r="126" spans="1:13" ht="15.75" x14ac:dyDescent="0.25">
      <c r="A126" s="1" t="s">
        <v>125</v>
      </c>
      <c r="B126" s="38"/>
      <c r="C126" s="2" t="s">
        <v>17</v>
      </c>
      <c r="D126" s="2" t="s">
        <v>14</v>
      </c>
      <c r="E126" s="2" t="s">
        <v>37</v>
      </c>
      <c r="F126" s="2" t="s">
        <v>175</v>
      </c>
      <c r="G126" s="3">
        <f t="shared" si="93"/>
        <v>2062.6999999999998</v>
      </c>
      <c r="H126" s="41"/>
      <c r="I126" s="41">
        <v>2062.6999999999998</v>
      </c>
      <c r="J126" s="41"/>
      <c r="K126" s="3">
        <f t="shared" si="94"/>
        <v>2202.4</v>
      </c>
      <c r="L126" s="41"/>
      <c r="M126" s="41">
        <v>2202.4</v>
      </c>
    </row>
    <row r="127" spans="1:13" ht="28.5" x14ac:dyDescent="0.25">
      <c r="A127" s="42" t="s">
        <v>167</v>
      </c>
      <c r="B127" s="42" t="s">
        <v>131</v>
      </c>
      <c r="C127" s="6"/>
      <c r="D127" s="6"/>
      <c r="E127" s="6"/>
      <c r="F127" s="6"/>
      <c r="G127" s="7">
        <f>SUM(G128)</f>
        <v>300</v>
      </c>
      <c r="H127" s="7">
        <f t="shared" ref="H127:J127" si="95">SUM(H128)</f>
        <v>300</v>
      </c>
      <c r="I127" s="7">
        <f t="shared" si="95"/>
        <v>0</v>
      </c>
      <c r="J127" s="7">
        <f t="shared" si="95"/>
        <v>0</v>
      </c>
      <c r="K127" s="7">
        <f>SUM(K128)</f>
        <v>300</v>
      </c>
      <c r="L127" s="7">
        <f t="shared" ref="L127:M127" si="96">SUM(L128)</f>
        <v>300</v>
      </c>
      <c r="M127" s="7">
        <f t="shared" si="96"/>
        <v>0</v>
      </c>
    </row>
    <row r="128" spans="1:13" ht="15.75" x14ac:dyDescent="0.25">
      <c r="A128" s="43" t="s">
        <v>84</v>
      </c>
      <c r="B128" s="43"/>
      <c r="C128" s="2" t="s">
        <v>17</v>
      </c>
      <c r="D128" s="2" t="s">
        <v>42</v>
      </c>
      <c r="E128" s="2" t="s">
        <v>77</v>
      </c>
      <c r="F128" s="2" t="s">
        <v>78</v>
      </c>
      <c r="G128" s="3">
        <f>SUM(H128:I128)</f>
        <v>300</v>
      </c>
      <c r="H128" s="21">
        <v>300</v>
      </c>
      <c r="I128" s="21"/>
      <c r="J128" s="21"/>
      <c r="K128" s="3">
        <f>SUM(L128:M128)</f>
        <v>300</v>
      </c>
      <c r="L128" s="21">
        <v>300</v>
      </c>
      <c r="M128" s="21"/>
    </row>
    <row r="129" spans="1:13" ht="29.25" x14ac:dyDescent="0.25">
      <c r="A129" s="5" t="s">
        <v>168</v>
      </c>
      <c r="B129" s="5" t="s">
        <v>132</v>
      </c>
      <c r="C129" s="6"/>
      <c r="D129" s="6"/>
      <c r="E129" s="6"/>
      <c r="F129" s="6"/>
      <c r="G129" s="7">
        <f>SUM(G130:G131)</f>
        <v>14541.4</v>
      </c>
      <c r="H129" s="7">
        <f t="shared" ref="H129:J129" si="97">SUM(H130:H131)</f>
        <v>14541.4</v>
      </c>
      <c r="I129" s="7">
        <f t="shared" si="97"/>
        <v>0</v>
      </c>
      <c r="J129" s="7">
        <f t="shared" si="97"/>
        <v>0</v>
      </c>
      <c r="K129" s="7">
        <f>SUM(K130:K131)</f>
        <v>14541.4</v>
      </c>
      <c r="L129" s="7">
        <f t="shared" ref="L129:M129" si="98">SUM(L130:L131)</f>
        <v>14541.4</v>
      </c>
      <c r="M129" s="7">
        <f t="shared" si="98"/>
        <v>0</v>
      </c>
    </row>
    <row r="130" spans="1:13" ht="15.75" x14ac:dyDescent="0.25">
      <c r="A130" s="1" t="s">
        <v>169</v>
      </c>
      <c r="B130" s="1"/>
      <c r="C130" s="2" t="s">
        <v>17</v>
      </c>
      <c r="D130" s="2" t="s">
        <v>26</v>
      </c>
      <c r="E130" s="2" t="s">
        <v>21</v>
      </c>
      <c r="F130" s="2" t="s">
        <v>79</v>
      </c>
      <c r="G130" s="3">
        <f>SUM(H130:I130)</f>
        <v>8000</v>
      </c>
      <c r="H130" s="3">
        <v>8000</v>
      </c>
      <c r="I130" s="3"/>
      <c r="J130" s="3"/>
      <c r="K130" s="3">
        <f>SUM(L130:M130)</f>
        <v>8000</v>
      </c>
      <c r="L130" s="3">
        <v>8000</v>
      </c>
      <c r="M130" s="3"/>
    </row>
    <row r="131" spans="1:13" ht="15.75" x14ac:dyDescent="0.25">
      <c r="A131" s="1" t="s">
        <v>169</v>
      </c>
      <c r="B131" s="1"/>
      <c r="C131" s="2" t="s">
        <v>17</v>
      </c>
      <c r="D131" s="2" t="s">
        <v>26</v>
      </c>
      <c r="E131" s="2" t="s">
        <v>21</v>
      </c>
      <c r="F131" s="2" t="s">
        <v>176</v>
      </c>
      <c r="G131" s="3">
        <f>SUM(H131:I131)</f>
        <v>6541.4</v>
      </c>
      <c r="H131" s="3">
        <v>6541.4</v>
      </c>
      <c r="I131" s="3"/>
      <c r="J131" s="3"/>
      <c r="K131" s="3">
        <f>SUM(L131:M131)</f>
        <v>6541.4</v>
      </c>
      <c r="L131" s="3">
        <v>6541.4</v>
      </c>
      <c r="M131" s="3"/>
    </row>
    <row r="132" spans="1:13" ht="15.75" x14ac:dyDescent="0.25">
      <c r="A132" s="44" t="s">
        <v>58</v>
      </c>
      <c r="B132" s="44"/>
      <c r="C132" s="32"/>
      <c r="D132" s="32"/>
      <c r="E132" s="32"/>
      <c r="F132" s="32"/>
      <c r="G132" s="45">
        <f>SUM(G79+G81+G84+G88+G90+G93+G100+G102+G109+G111+G116+G118+G120+G122+G127+G129)</f>
        <v>219724.79999999999</v>
      </c>
      <c r="H132" s="45">
        <f t="shared" ref="H132:I132" si="99">SUM(H79+H81+H84+H88+H90+H93+H100+H102+H109+H111+H116+H118+H120+H122+H127+H129)</f>
        <v>130566.09999999999</v>
      </c>
      <c r="I132" s="45">
        <f t="shared" si="99"/>
        <v>89158.7</v>
      </c>
      <c r="J132" s="45">
        <f>SUM(J79+J81+J84+J88+J90+J93+J100+J102+J109+J111+J116+J118+J120+J122+J127+J129)</f>
        <v>0</v>
      </c>
      <c r="K132" s="45">
        <f>SUM(K79+K81+K84+K88+K90+K93+K100+K102+K109+K111+K116+K118+K120+K122+K127+K129)</f>
        <v>121044.79999999999</v>
      </c>
      <c r="L132" s="45">
        <f t="shared" ref="L132:M132" si="100">SUM(L79+L81+L84+L88+L90+L93+L100+L102+L109+L111+L116+L118+L120+L122+L127+L129)</f>
        <v>25841.4</v>
      </c>
      <c r="M132" s="45">
        <f t="shared" si="100"/>
        <v>95203.4</v>
      </c>
    </row>
    <row r="133" spans="1:13" ht="15.75" x14ac:dyDescent="0.25">
      <c r="A133" s="44" t="s">
        <v>80</v>
      </c>
      <c r="B133" s="44"/>
      <c r="C133" s="32"/>
      <c r="D133" s="32"/>
      <c r="E133" s="32"/>
      <c r="F133" s="32"/>
      <c r="G133" s="45">
        <f>SUM(G76+G132)</f>
        <v>431553.6</v>
      </c>
      <c r="H133" s="45">
        <f t="shared" ref="H133:I133" si="101">SUM(H76+H132)</f>
        <v>173631.09999999998</v>
      </c>
      <c r="I133" s="45">
        <f t="shared" si="101"/>
        <v>257922.5</v>
      </c>
      <c r="J133" s="45">
        <f>SUM(J76+J132)</f>
        <v>0</v>
      </c>
      <c r="K133" s="45">
        <f>SUM(K76+K132)</f>
        <v>219069.19999999998</v>
      </c>
      <c r="L133" s="45">
        <f t="shared" ref="L133:M133" si="102">SUM(L76+L132)</f>
        <v>61801.9</v>
      </c>
      <c r="M133" s="45">
        <f t="shared" si="102"/>
        <v>157267.29999999999</v>
      </c>
    </row>
    <row r="135" spans="1:13" hidden="1" x14ac:dyDescent="0.25">
      <c r="A135" s="4" t="s">
        <v>180</v>
      </c>
      <c r="G135" s="47">
        <f>SUM(G104+G124+G126+G131)</f>
        <v>95700.099999999991</v>
      </c>
      <c r="H135" s="47">
        <f t="shared" ref="H135:I135" si="103">SUM(H104+H124+H126+H131)</f>
        <v>6541.4</v>
      </c>
      <c r="I135" s="47">
        <f t="shared" si="103"/>
        <v>89158.7</v>
      </c>
      <c r="K135" s="47">
        <f>SUM(K104+K124+K126+K131)</f>
        <v>101744.79999999999</v>
      </c>
      <c r="L135" s="47">
        <f t="shared" ref="L135:M135" si="104">SUM(L104+L124+L126+L131)</f>
        <v>6541.4</v>
      </c>
      <c r="M135" s="47">
        <f t="shared" si="104"/>
        <v>95203.4</v>
      </c>
    </row>
    <row r="136" spans="1:13" hidden="1" x14ac:dyDescent="0.25">
      <c r="A136" s="4" t="s">
        <v>181</v>
      </c>
      <c r="G136" s="47">
        <f>SUM(G76+G79+G81+G84+G88+G90+G93+G100+G103+G105+G106+G107+G109+G111+G116+G118+G120+G123+G125+G127+G130)</f>
        <v>335853.5</v>
      </c>
      <c r="H136" s="47">
        <f t="shared" ref="H136:I136" si="105">SUM(H76+H79+H81+H84+H88+H90+H93+H100+H103+H105+H106+H107+H109+H111+H116+H118+H120+H123+H125+H127+H130)</f>
        <v>167089.70000000001</v>
      </c>
      <c r="I136" s="47">
        <f t="shared" si="105"/>
        <v>168763.8</v>
      </c>
      <c r="K136" s="47">
        <f>SUM(K76+K79+K81+K84+K88+K90+K93+K100+K103+K105+K106+K107+K109+K111+K116+K118+K120+K123+K125+K127+K130)</f>
        <v>117324.4</v>
      </c>
      <c r="L136" s="47">
        <f t="shared" ref="L136:M136" si="106">SUM(L76+L79+L81+L84+L88+L90+L93+L100+L103+L105+L106+L107+L109+L111+L116+L118+L120+L123+L125+L127+L130)</f>
        <v>55260.5</v>
      </c>
      <c r="M136" s="47">
        <f t="shared" si="106"/>
        <v>62063.9</v>
      </c>
    </row>
  </sheetData>
  <mergeCells count="17">
    <mergeCell ref="M9:M11"/>
    <mergeCell ref="A13:J13"/>
    <mergeCell ref="A6:M6"/>
    <mergeCell ref="A8:A11"/>
    <mergeCell ref="C8:C11"/>
    <mergeCell ref="D8:D11"/>
    <mergeCell ref="E8:E11"/>
    <mergeCell ref="F8:F11"/>
    <mergeCell ref="G8:G11"/>
    <mergeCell ref="H8:J8"/>
    <mergeCell ref="K8:K11"/>
    <mergeCell ref="L8:M8"/>
    <mergeCell ref="A78:J78"/>
    <mergeCell ref="H9:H11"/>
    <mergeCell ref="I9:I11"/>
    <mergeCell ref="J9:J11"/>
    <mergeCell ref="L9:L11"/>
  </mergeCells>
  <pageMargins left="0.70866141732283472" right="0.70866141732283472" top="0.74803149606299213" bottom="0.74803149606299213" header="0.31496062992125984" footer="0.31496062992125984"/>
  <pageSetup paperSize="9" scale="4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5 </vt:lpstr>
      <vt:lpstr>приложение 6</vt:lpstr>
      <vt:lpstr>'приложение 5 '!Заголовки_для_печати</vt:lpstr>
      <vt:lpstr>'приложение 5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2013-04-05T06:51:59Z</dcterms:modified>
</cp:coreProperties>
</file>